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Meri\Documents\CZK 06-24\"/>
    </mc:Choice>
  </mc:AlternateContent>
  <xr:revisionPtr revIDLastSave="0" documentId="13_ncr:1_{76AB40E2-4B55-40E5-A14B-2597DB90E41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c r="F307" i="9"/>
  <c r="H306" i="9"/>
  <c r="G306" i="9"/>
  <c r="F306" i="9"/>
  <c r="E306" i="9"/>
  <c r="B306" i="9"/>
  <c r="H305" i="9"/>
  <c r="G305" i="9"/>
  <c r="F305" i="9"/>
  <c r="E305" i="9"/>
  <c r="B305" i="9"/>
  <c r="H304" i="9"/>
  <c r="G304" i="9"/>
  <c r="F304" i="9"/>
  <c r="E304" i="9"/>
  <c r="B304" i="9"/>
  <c r="H303" i="9"/>
  <c r="G303" i="9"/>
  <c r="F303" i="9"/>
  <c r="E303" i="9"/>
  <c r="B303" i="9"/>
  <c r="H302" i="9"/>
  <c r="G302" i="9"/>
  <c r="F302" i="9"/>
  <c r="E302" i="9"/>
  <c r="B302" i="9"/>
  <c r="H301" i="9"/>
  <c r="G301" i="9"/>
  <c r="F301" i="9"/>
  <c r="E301" i="9"/>
  <c r="B301" i="9"/>
  <c r="H300" i="9"/>
  <c r="G300" i="9"/>
  <c r="F300" i="9"/>
  <c r="E300" i="9"/>
  <c r="B300" i="9"/>
  <c r="H299" i="9"/>
  <c r="G299" i="9"/>
  <c r="F299" i="9"/>
  <c r="E299" i="9"/>
  <c r="B299" i="9"/>
  <c r="H298" i="9"/>
  <c r="G298" i="9"/>
  <c r="F298" i="9"/>
  <c r="E298" i="9"/>
  <c r="B298" i="9"/>
  <c r="H297" i="9"/>
  <c r="G297" i="9"/>
  <c r="F297" i="9"/>
  <c r="E297" i="9"/>
  <c r="B297" i="9"/>
  <c r="H296" i="9"/>
  <c r="G296" i="9"/>
  <c r="F296" i="9"/>
  <c r="E296" i="9"/>
  <c r="B296" i="9"/>
  <c r="H295" i="9"/>
  <c r="G295" i="9"/>
  <c r="F295" i="9"/>
  <c r="E295" i="9"/>
  <c r="B295" i="9"/>
  <c r="H294" i="9"/>
  <c r="G294" i="9"/>
  <c r="F294" i="9"/>
  <c r="E294" i="9"/>
  <c r="B294" i="9"/>
  <c r="H293" i="9"/>
  <c r="G293" i="9"/>
  <c r="F293" i="9"/>
  <c r="E293" i="9"/>
  <c r="B293" i="9"/>
  <c r="H292" i="9"/>
  <c r="G292" i="9"/>
  <c r="F292" i="9"/>
  <c r="E292" i="9"/>
  <c r="B292" i="9"/>
  <c r="H291" i="9"/>
  <c r="G291" i="9"/>
  <c r="F291" i="9"/>
  <c r="E291" i="9"/>
  <c r="B291" i="9"/>
  <c r="F290" i="9"/>
  <c r="F289" i="9"/>
  <c r="H288" i="9"/>
  <c r="G288" i="9"/>
  <c r="F288" i="9"/>
  <c r="E288" i="9"/>
  <c r="B288" i="9"/>
  <c r="H287" i="9"/>
  <c r="G287" i="9"/>
  <c r="F287" i="9"/>
  <c r="E287" i="9"/>
  <c r="B287" i="9"/>
  <c r="H286" i="9"/>
  <c r="G286" i="9"/>
  <c r="F286" i="9"/>
  <c r="E286" i="9"/>
  <c r="B286" i="9"/>
  <c r="H285" i="9"/>
  <c r="G285" i="9"/>
  <c r="F285" i="9"/>
  <c r="E285" i="9"/>
  <c r="B285" i="9"/>
  <c r="F284" i="9"/>
  <c r="H283" i="9"/>
  <c r="G283" i="9"/>
  <c r="F283" i="9"/>
  <c r="E283" i="9"/>
  <c r="B283" i="9"/>
  <c r="H282" i="9"/>
  <c r="G282" i="9"/>
  <c r="F282" i="9"/>
  <c r="E282" i="9"/>
  <c r="B282" i="9"/>
  <c r="H281" i="9"/>
  <c r="G281" i="9"/>
  <c r="F281" i="9"/>
  <c r="E281" i="9"/>
  <c r="B281" i="9"/>
  <c r="F280" i="9"/>
  <c r="F279" i="9"/>
  <c r="F278" i="9"/>
  <c r="F277" i="9"/>
  <c r="F276" i="9"/>
  <c r="L275" i="9"/>
  <c r="H275" i="9"/>
  <c r="F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D180" i="5"/>
  <c r="F180" i="5" s="1"/>
  <c r="F179" i="5"/>
  <c r="F178" i="5"/>
  <c r="E177" i="5"/>
  <c r="H307"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8" i="1"/>
  <c r="G1518"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412" i="4"/>
  <c r="F6" i="4"/>
  <c r="E412" i="4"/>
  <c r="E290" i="4"/>
  <c r="D286" i="1" s="1"/>
  <c r="D289" i="4"/>
  <c r="F151" i="4"/>
  <c r="E413" i="4"/>
  <c r="E291" i="4"/>
  <c r="D287" i="1" s="1"/>
  <c r="H21" i="9"/>
  <c r="G21" i="9"/>
  <c r="E21" i="9" s="1"/>
  <c r="F152" i="4"/>
  <c r="D407" i="4"/>
  <c r="F298" i="4"/>
  <c r="D408" i="4"/>
  <c r="F350" i="4"/>
  <c r="E408" i="4"/>
  <c r="D403" i="1" s="1"/>
  <c r="D643" i="4"/>
  <c r="F416" i="4"/>
  <c r="D644" i="4"/>
  <c r="F417" i="4"/>
  <c r="E644" i="4"/>
  <c r="D638" i="1" s="1"/>
  <c r="D635" i="4"/>
  <c r="F420" i="4"/>
  <c r="D636" i="4"/>
  <c r="F528" i="4"/>
  <c r="E636" i="4"/>
  <c r="D630" i="1" s="1"/>
  <c r="G143" i="9"/>
  <c r="E143" i="9" s="1"/>
  <c r="B143" i="9" s="1"/>
  <c r="F603" i="4"/>
  <c r="G284" i="9"/>
  <c r="E284" i="9" s="1"/>
  <c r="B284" i="9" s="1"/>
  <c r="G278" i="9"/>
  <c r="E278" i="9" s="1"/>
  <c r="F6" i="5"/>
  <c r="G289" i="9"/>
  <c r="E289" i="9" s="1"/>
  <c r="B289" i="9" s="1"/>
  <c r="F88" i="5"/>
  <c r="G290" i="9"/>
  <c r="E290" i="9" s="1"/>
  <c r="B290" i="9" s="1"/>
  <c r="F149" i="5"/>
  <c r="G307" i="9"/>
  <c r="E307" i="9" s="1"/>
  <c r="B307" i="9" s="1"/>
  <c r="F177" i="5"/>
  <c r="G309" i="9"/>
  <c r="E309" i="9" s="1"/>
  <c r="B309" i="9" s="1"/>
  <c r="F190" i="5"/>
  <c r="G310" i="9"/>
  <c r="E310" i="9" s="1"/>
  <c r="B310" i="9" s="1"/>
  <c r="F206" i="5"/>
  <c r="D141" i="6"/>
  <c r="F5" i="6"/>
  <c r="B315" i="9"/>
  <c r="E314" i="9"/>
  <c r="I10" i="3" s="1"/>
  <c r="D42" i="8"/>
  <c r="H19" i="9"/>
  <c r="E19" i="9" s="1"/>
  <c r="B19"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K1450" i="9" l="1"/>
  <c r="G313" i="9"/>
  <c r="E313" i="9" s="1"/>
  <c r="B313" i="9" s="1"/>
  <c r="I34" i="3"/>
  <c r="C1517" i="1"/>
  <c r="G312" i="9"/>
  <c r="E312" i="9" s="1"/>
  <c r="F141" i="6"/>
  <c r="H28" i="3"/>
  <c r="C1435" i="1"/>
  <c r="G317" i="9"/>
  <c r="E317" i="9" s="1"/>
  <c r="B278" i="9"/>
  <c r="E277" i="9"/>
  <c r="F636" i="4"/>
  <c r="C630" i="1"/>
  <c r="F635" i="4"/>
  <c r="C629" i="1"/>
  <c r="F644" i="4"/>
  <c r="C638" i="1"/>
  <c r="F643" i="4"/>
  <c r="C637" i="1"/>
  <c r="F408" i="4"/>
  <c r="C403" i="1"/>
  <c r="F407" i="4"/>
  <c r="C402" i="1"/>
  <c r="B21"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317" i="9"/>
  <c r="E316" i="9"/>
  <c r="H1435" i="1"/>
  <c r="G1435" i="1"/>
  <c r="H9" i="3"/>
  <c r="B312" i="9"/>
  <c r="E311" i="9"/>
  <c r="H1517" i="1"/>
  <c r="G1517" i="1"/>
  <c r="H11" i="3"/>
  <c r="N3" i="9" l="1"/>
  <c r="I11" i="3"/>
  <c r="K3" i="9"/>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G276" i="9"/>
  <c r="E276" i="9" s="1"/>
  <c r="B276" i="9" s="1"/>
  <c r="H635" i="1"/>
  <c r="G635" i="1"/>
  <c r="F645" i="4"/>
  <c r="H18" i="3"/>
  <c r="C639" i="1"/>
  <c r="H639" i="1" l="1"/>
  <c r="G639" i="1"/>
  <c r="H7" i="3"/>
  <c r="H640" i="1"/>
  <c r="G640" i="1"/>
  <c r="J3" i="9" l="1"/>
  <c r="H274" i="9" l="1"/>
  <c r="G274" i="9"/>
  <c r="E274" i="9" s="1"/>
  <c r="M272" i="9"/>
  <c r="L272" i="9"/>
  <c r="F272"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2" i="9"/>
  <c r="F20" i="9"/>
  <c r="F3" i="9" s="1"/>
  <c r="B274" i="9"/>
  <c r="E20" i="9"/>
  <c r="I7" i="3" s="1"/>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<sst xmlns="http://schemas.openxmlformats.org/spreadsheetml/2006/main" count="4360" uniqueCount="3422">
  <si>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</si>
  <si>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</si>
  <si>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</si>
  <si>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</si>
  <si>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</si>
  <si>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</si>
  <si>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</si>
  <si>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</si>
  <si>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</si>
  <si>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</si>
  <si>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</si>
  <si>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</si>
  <si>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</si>
  <si>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</si>
  <si>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</si>
  <si>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</si>
  <si>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</si>
  <si>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</si>
  <si>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</si>
  <si>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</si>
  <si>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</si>
  <si>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</si>
  <si>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</si>
  <si>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</si>
  <si>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</si>
  <si>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</si>
  <si>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</si>
  <si>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</si>
  <si>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</si>
  <si>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</si>
  <si>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</si>
  <si>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CENTAR ZA KULTURU GRADA KRKA</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</si>
  <si>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</si>
  <si>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</si>
  <si>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</si>
  <si>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</si>
  <si>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</si>
  <si>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</si>
  <si>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</si>
  <si>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</si>
  <si>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</si>
  <si>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</si>
  <si>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</si>
  <si>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</si>
  <si>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</si>
  <si>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</si>
  <si>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</si>
  <si>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</si>
  <si>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</si>
  <si>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30808 - CENTAR ZA KULTURU GRADA KRKA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</si>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</sst>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137248.56</v>
      </c>
      <c r="D2" s="6">
        <f>'PR-RAS'!E6</f>
        <v>133290.4</v>
      </c>
      <c r="E2" s="6">
        <v>0</v>
      </c>
      <c r="F2" s="6">
        <v>0</v>
      </c>
      <c r="G2" s="7">
        <f t="shared" ref="G2:G264" si="0">(B2/1000)*(C2*1+D2*2)</f>
        <v>403.82936000000001</v>
      </c>
      <c r="H2" s="7">
        <f t="shared" ref="H2:H264" si="1">ABS(C2-ROUND(C2,0))+ABS(D2-ROUND(D2,0))</f>
        <v>0.83999999999650754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18597</v>
      </c>
      <c r="D46" s="1">
        <f>'PR-RAS'!E50</f>
        <v>14480</v>
      </c>
      <c r="E46" s="1">
        <v>0</v>
      </c>
      <c r="F46" s="1">
        <v>0</v>
      </c>
      <c r="G46" s="2">
        <f t="shared" si="0"/>
        <v>2140.0650000000001</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18597</v>
      </c>
      <c r="D64" s="1">
        <f>'PR-RAS'!E68</f>
        <v>14480</v>
      </c>
      <c r="E64" s="1">
        <v>0</v>
      </c>
      <c r="F64" s="1">
        <v>0</v>
      </c>
      <c r="G64" s="2">
        <f t="shared" si="0"/>
        <v>2996.0909999999999</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18597</v>
      </c>
      <c r="D65" s="1">
        <f>'PR-RAS'!E69</f>
        <v>14480</v>
      </c>
      <c r="E65" s="1">
        <v>0</v>
      </c>
      <c r="F65" s="1">
        <v>0</v>
      </c>
      <c r="G65" s="2">
        <f t="shared" si="0"/>
        <v>3043.6480000000001</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5608</v>
      </c>
      <c r="D102" s="1">
        <f>'PR-RAS'!E106</f>
        <v>3330</v>
      </c>
      <c r="E102" s="1">
        <v>0</v>
      </c>
      <c r="F102" s="1">
        <v>0</v>
      </c>
      <c r="G102" s="2">
        <f t="shared" si="0"/>
        <v>1239.068</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5608</v>
      </c>
      <c r="D108" s="1">
        <f>'PR-RAS'!E112</f>
        <v>3330</v>
      </c>
      <c r="E108" s="1">
        <v>0</v>
      </c>
      <c r="F108" s="1">
        <v>0</v>
      </c>
      <c r="G108" s="2">
        <f t="shared" si="0"/>
        <v>1312.6759999999999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5608</v>
      </c>
      <c r="D113" s="1">
        <f>'PR-RAS'!E117</f>
        <v>3330</v>
      </c>
      <c r="E113" s="1">
        <v>0</v>
      </c>
      <c r="F113" s="1">
        <v>0</v>
      </c>
      <c r="G113" s="2">
        <f t="shared" si="0"/>
        <v>1374.0160000000001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6040</v>
      </c>
      <c r="D120" s="1">
        <f>'PR-RAS'!E124</f>
        <v>7009.56</v>
      </c>
      <c r="E120" s="1">
        <v>0</v>
      </c>
      <c r="F120" s="1">
        <v>0</v>
      </c>
      <c r="G120" s="2">
        <f t="shared" si="0"/>
        <v>2387.0352800000001</v>
      </c>
      <c r="H120" s="2">
        <f t="shared" si="1"/>
        <v>0.43999999999959982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v>
      </c>
      <c r="D121" s="1">
        <f>'PR-RAS'!E125</f>
        <v>9.56</v>
      </c>
      <c r="E121" s="1">
        <v>0</v>
      </c>
      <c r="F121" s="1">
        <v>0</v>
      </c>
      <c r="G121" s="2">
        <f t="shared" si="0"/>
        <v>4.6944000000000008</v>
      </c>
      <c r="H121" s="2">
        <f t="shared" si="1"/>
        <v>0.4399999999999995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v>
      </c>
      <c r="D122" s="1">
        <f>'PR-RAS'!E126</f>
        <v>9.56</v>
      </c>
      <c r="E122" s="1">
        <v>0</v>
      </c>
      <c r="F122" s="1">
        <v>0</v>
      </c>
      <c r="G122" s="2">
        <f t="shared" si="0"/>
        <v>4.7335200000000004</v>
      </c>
      <c r="H122" s="2">
        <f t="shared" si="1"/>
        <v>0.4399999999999995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6020</v>
      </c>
      <c r="D124" s="1">
        <f>'PR-RAS'!E128</f>
        <v>7000</v>
      </c>
      <c r="E124" s="1">
        <v>0</v>
      </c>
      <c r="F124" s="1">
        <v>0</v>
      </c>
      <c r="G124" s="2">
        <f t="shared" si="0"/>
        <v>2462.46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6020</v>
      </c>
      <c r="D125" s="1">
        <f>'PR-RAS'!E129</f>
        <v>7000</v>
      </c>
      <c r="E125" s="1">
        <v>0</v>
      </c>
      <c r="F125" s="1">
        <v>0</v>
      </c>
      <c r="G125" s="2">
        <f t="shared" si="0"/>
        <v>2482.48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107003.56</v>
      </c>
      <c r="D129" s="1">
        <f>'PR-RAS'!E133</f>
        <v>108470.84</v>
      </c>
      <c r="E129" s="1">
        <v>0</v>
      </c>
      <c r="F129" s="1">
        <v>0</v>
      </c>
      <c r="G129" s="2">
        <f t="shared" si="0"/>
        <v>41464.990720000002</v>
      </c>
      <c r="H129" s="2">
        <f t="shared" si="1"/>
        <v>0.60000000000582077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107003.56</v>
      </c>
      <c r="D130" s="1">
        <f>'PR-RAS'!E134</f>
        <v>108470.84</v>
      </c>
      <c r="E130" s="1">
        <v>0</v>
      </c>
      <c r="F130" s="1">
        <v>0</v>
      </c>
      <c r="G130" s="2">
        <f t="shared" si="0"/>
        <v>41788.935960000003</v>
      </c>
      <c r="H130" s="2">
        <f t="shared" si="1"/>
        <v>0.60000000000582077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107003.56</v>
      </c>
      <c r="D131" s="1">
        <f>'PR-RAS'!E135</f>
        <v>108470.84</v>
      </c>
      <c r="E131" s="1">
        <v>0</v>
      </c>
      <c r="F131" s="1">
        <v>0</v>
      </c>
      <c r="G131" s="2">
        <f t="shared" si="0"/>
        <v>42112.881200000003</v>
      </c>
      <c r="H131" s="2">
        <f t="shared" si="1"/>
        <v>0.60000000000582077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125052.54</v>
      </c>
      <c r="D147" s="1">
        <f>'PR-RAS'!E151</f>
        <v>115610.49</v>
      </c>
      <c r="E147" s="1">
        <v>0</v>
      </c>
      <c r="F147" s="1">
        <v>0</v>
      </c>
      <c r="G147" s="2">
        <f t="shared" si="0"/>
        <v>52015.933919999996</v>
      </c>
      <c r="H147" s="2">
        <f t="shared" si="1"/>
        <v>0.95000000001164153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50516.09</v>
      </c>
      <c r="D148" s="1">
        <f>'PR-RAS'!E152</f>
        <v>54080.480000000003</v>
      </c>
      <c r="E148" s="1">
        <v>0</v>
      </c>
      <c r="F148" s="1">
        <v>0</v>
      </c>
      <c r="G148" s="2">
        <f t="shared" si="0"/>
        <v>23325.526349999996</v>
      </c>
      <c r="H148" s="2">
        <f t="shared" si="1"/>
        <v>0.56999999999970896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41538.18</v>
      </c>
      <c r="D149" s="1">
        <f>'PR-RAS'!E153</f>
        <v>44451.62</v>
      </c>
      <c r="E149" s="1">
        <v>0</v>
      </c>
      <c r="F149" s="1">
        <v>0</v>
      </c>
      <c r="G149" s="2">
        <f t="shared" si="0"/>
        <v>19305.330160000001</v>
      </c>
      <c r="H149" s="2">
        <f t="shared" si="1"/>
        <v>0.55999999999767169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41538.18</v>
      </c>
      <c r="D150" s="1">
        <f>'PR-RAS'!E154</f>
        <v>44451.62</v>
      </c>
      <c r="E150" s="1">
        <v>0</v>
      </c>
      <c r="F150" s="1">
        <v>0</v>
      </c>
      <c r="G150" s="2">
        <f t="shared" si="0"/>
        <v>19435.771580000001</v>
      </c>
      <c r="H150" s="2">
        <f t="shared" si="1"/>
        <v>0.55999999999767169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2124.13</v>
      </c>
      <c r="D154" s="1">
        <f>'PR-RAS'!E158</f>
        <v>2294.35</v>
      </c>
      <c r="E154" s="1">
        <v>0</v>
      </c>
      <c r="F154" s="1">
        <v>0</v>
      </c>
      <c r="G154" s="2">
        <f t="shared" si="0"/>
        <v>1027.0629899999999</v>
      </c>
      <c r="H154" s="2">
        <f t="shared" si="1"/>
        <v>0.48000000000001819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6853.78</v>
      </c>
      <c r="D155" s="1">
        <f>'PR-RAS'!E159</f>
        <v>7334.51</v>
      </c>
      <c r="E155" s="1">
        <v>0</v>
      </c>
      <c r="F155" s="1">
        <v>0</v>
      </c>
      <c r="G155" s="2">
        <f t="shared" si="0"/>
        <v>3314.5111999999999</v>
      </c>
      <c r="H155" s="2">
        <f t="shared" si="1"/>
        <v>0.71000000000003638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6853.78</v>
      </c>
      <c r="D157" s="1">
        <f>'PR-RAS'!E161</f>
        <v>7334.51</v>
      </c>
      <c r="E157" s="1">
        <v>0</v>
      </c>
      <c r="F157" s="1">
        <v>0</v>
      </c>
      <c r="G157" s="2">
        <f t="shared" si="0"/>
        <v>3357.5567999999998</v>
      </c>
      <c r="H157" s="2">
        <f t="shared" si="1"/>
        <v>0.71000000000003638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74250.720000000001</v>
      </c>
      <c r="D159" s="1">
        <f>'PR-RAS'!E163</f>
        <v>61179.22</v>
      </c>
      <c r="E159" s="1">
        <v>0</v>
      </c>
      <c r="F159" s="1">
        <v>0</v>
      </c>
      <c r="G159" s="2">
        <f t="shared" si="0"/>
        <v>31064.24728</v>
      </c>
      <c r="H159" s="2">
        <f t="shared" si="1"/>
        <v>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2688.29</v>
      </c>
      <c r="D160" s="1">
        <f>'PR-RAS'!E164</f>
        <v>1894.5</v>
      </c>
      <c r="E160" s="1">
        <v>0</v>
      </c>
      <c r="F160" s="1">
        <v>0</v>
      </c>
      <c r="G160" s="2">
        <f t="shared" si="0"/>
        <v>1029.8891100000001</v>
      </c>
      <c r="H160" s="2">
        <f t="shared" si="1"/>
        <v>0.78999999999996362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2688.29</v>
      </c>
      <c r="D161" s="1">
        <f>'PR-RAS'!E165</f>
        <v>1894.5</v>
      </c>
      <c r="E161" s="1">
        <v>0</v>
      </c>
      <c r="F161" s="1">
        <v>0</v>
      </c>
      <c r="G161" s="2">
        <f t="shared" si="0"/>
        <v>1036.3664000000001</v>
      </c>
      <c r="H161" s="2">
        <f t="shared" si="1"/>
        <v>0.78999999999996362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1307.8399999999999</v>
      </c>
      <c r="D165" s="1">
        <f>'PR-RAS'!E169</f>
        <v>1110.01</v>
      </c>
      <c r="E165" s="1">
        <v>0</v>
      </c>
      <c r="F165" s="1">
        <v>0</v>
      </c>
      <c r="G165" s="2">
        <f t="shared" si="0"/>
        <v>578.56903999999997</v>
      </c>
      <c r="H165" s="2">
        <f t="shared" si="1"/>
        <v>0.17000000000007276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1307.8399999999999</v>
      </c>
      <c r="D166" s="1">
        <f>'PR-RAS'!E170</f>
        <v>1110.01</v>
      </c>
      <c r="E166" s="1">
        <v>0</v>
      </c>
      <c r="F166" s="1">
        <v>0</v>
      </c>
      <c r="G166" s="2">
        <f t="shared" si="0"/>
        <v>582.09690000000001</v>
      </c>
      <c r="H166" s="2">
        <f t="shared" si="1"/>
        <v>0.17000000000007276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64201.14</v>
      </c>
      <c r="D173" s="1">
        <f>'PR-RAS'!E177</f>
        <v>50364.19</v>
      </c>
      <c r="E173" s="1">
        <v>0</v>
      </c>
      <c r="F173" s="1">
        <v>0</v>
      </c>
      <c r="G173" s="2">
        <f t="shared" si="0"/>
        <v>28367.87744</v>
      </c>
      <c r="H173" s="2">
        <f t="shared" si="1"/>
        <v>0.33000000000174623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1857.65</v>
      </c>
      <c r="D174" s="1">
        <f>'PR-RAS'!E178</f>
        <v>1370.37</v>
      </c>
      <c r="E174" s="1">
        <v>0</v>
      </c>
      <c r="F174" s="1">
        <v>0</v>
      </c>
      <c r="G174" s="2">
        <f t="shared" si="0"/>
        <v>795.52146999999979</v>
      </c>
      <c r="H174" s="2">
        <f t="shared" si="1"/>
        <v>0.71999999999979991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330.28</v>
      </c>
      <c r="D177" s="1">
        <f>'PR-RAS'!E181</f>
        <v>326.92</v>
      </c>
      <c r="E177" s="1">
        <v>0</v>
      </c>
      <c r="F177" s="1">
        <v>0</v>
      </c>
      <c r="G177" s="2">
        <f t="shared" si="0"/>
        <v>173.20511999999999</v>
      </c>
      <c r="H177" s="2">
        <f t="shared" si="1"/>
        <v>0.3599999999999568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6908.36</v>
      </c>
      <c r="D178" s="1">
        <f>'PR-RAS'!E182</f>
        <v>6168.36</v>
      </c>
      <c r="E178" s="1">
        <v>0</v>
      </c>
      <c r="F178" s="1">
        <v>0</v>
      </c>
      <c r="G178" s="2">
        <f t="shared" si="0"/>
        <v>3406.3791599999995</v>
      </c>
      <c r="H178" s="2">
        <f t="shared" si="1"/>
        <v>0.71999999999934516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21169.67</v>
      </c>
      <c r="D180" s="1">
        <f>'PR-RAS'!E184</f>
        <v>14490.38</v>
      </c>
      <c r="E180" s="1">
        <v>0</v>
      </c>
      <c r="F180" s="1">
        <v>0</v>
      </c>
      <c r="G180" s="2">
        <f t="shared" si="0"/>
        <v>8976.9269699999986</v>
      </c>
      <c r="H180" s="2">
        <f t="shared" si="1"/>
        <v>0.71000000000094587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244.6</v>
      </c>
      <c r="D181" s="1">
        <f>'PR-RAS'!E185</f>
        <v>197.5</v>
      </c>
      <c r="E181" s="1">
        <v>0</v>
      </c>
      <c r="F181" s="1">
        <v>0</v>
      </c>
      <c r="G181" s="2">
        <f t="shared" si="0"/>
        <v>115.128</v>
      </c>
      <c r="H181" s="2">
        <f t="shared" si="1"/>
        <v>0.90000000000000568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33690.58</v>
      </c>
      <c r="D182" s="1">
        <f>'PR-RAS'!E186</f>
        <v>27810.66</v>
      </c>
      <c r="E182" s="1">
        <v>0</v>
      </c>
      <c r="F182" s="1">
        <v>0</v>
      </c>
      <c r="G182" s="2">
        <f t="shared" si="0"/>
        <v>16165.453899999999</v>
      </c>
      <c r="H182" s="2">
        <f t="shared" si="1"/>
        <v>0.75999999999839929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265.52</v>
      </c>
      <c r="D183" s="1">
        <f>'PR-RAS'!E187</f>
        <v>0</v>
      </c>
      <c r="E183" s="1">
        <v>0</v>
      </c>
      <c r="F183" s="1">
        <v>0</v>
      </c>
      <c r="G183" s="2">
        <f t="shared" si="0"/>
        <v>48.324639999999995</v>
      </c>
      <c r="H183" s="2">
        <f t="shared" si="1"/>
        <v>0.48000000000001819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5787.9299999999994</v>
      </c>
      <c r="D184" s="1">
        <f>'PR-RAS'!E188</f>
        <v>7810.52</v>
      </c>
      <c r="E184" s="1">
        <v>0</v>
      </c>
      <c r="F184" s="1">
        <v>0</v>
      </c>
      <c r="G184" s="2">
        <f t="shared" si="0"/>
        <v>3917.8415100000002</v>
      </c>
      <c r="H184" s="2">
        <f t="shared" si="1"/>
        <v>0.5500000000001819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1600</v>
      </c>
      <c r="D186" s="1">
        <f>'PR-RAS'!E190</f>
        <v>1930.54</v>
      </c>
      <c r="E186" s="1">
        <v>0</v>
      </c>
      <c r="F186" s="1">
        <v>0</v>
      </c>
      <c r="G186" s="2">
        <f t="shared" si="0"/>
        <v>1010.2998</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3172.88</v>
      </c>
      <c r="D187" s="1">
        <f>'PR-RAS'!E191</f>
        <v>4571.43</v>
      </c>
      <c r="E187" s="1">
        <v>0</v>
      </c>
      <c r="F187" s="1">
        <v>0</v>
      </c>
      <c r="G187" s="2">
        <f t="shared" si="0"/>
        <v>2290.7276400000001</v>
      </c>
      <c r="H187" s="2">
        <f t="shared" si="1"/>
        <v>0.5500000000001819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v>
      </c>
      <c r="D189" s="1">
        <f>'PR-RAS'!E193</f>
        <v>0</v>
      </c>
      <c r="E189" s="1">
        <v>0</v>
      </c>
      <c r="F189" s="1">
        <v>0</v>
      </c>
      <c r="G189" s="2">
        <f t="shared" si="0"/>
        <v>0.45119999999999999</v>
      </c>
      <c r="H189" s="2">
        <f t="shared" si="1"/>
        <v>0.39999999999999991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1012.65</v>
      </c>
      <c r="D191" s="1">
        <f>'PR-RAS'!E195</f>
        <v>1308.55</v>
      </c>
      <c r="E191" s="1">
        <v>0</v>
      </c>
      <c r="F191" s="1">
        <v>0</v>
      </c>
      <c r="G191" s="2">
        <f t="shared" si="0"/>
        <v>689.65250000000003</v>
      </c>
      <c r="H191" s="2">
        <f t="shared" si="1"/>
        <v>0.80000000000006821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285.73</v>
      </c>
      <c r="D192" s="1">
        <f>'PR-RAS'!E196</f>
        <v>350.79</v>
      </c>
      <c r="E192" s="1">
        <v>0</v>
      </c>
      <c r="F192" s="1">
        <v>0</v>
      </c>
      <c r="G192" s="2">
        <f t="shared" si="0"/>
        <v>188.57621</v>
      </c>
      <c r="H192" s="2">
        <f t="shared" si="1"/>
        <v>0.47999999999996135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285.73</v>
      </c>
      <c r="D206" s="1">
        <f>'PR-RAS'!E210</f>
        <v>350.79</v>
      </c>
      <c r="E206" s="1">
        <v>0</v>
      </c>
      <c r="F206" s="1">
        <v>0</v>
      </c>
      <c r="G206" s="2">
        <f t="shared" si="0"/>
        <v>202.39855</v>
      </c>
      <c r="H206" s="2">
        <f t="shared" si="1"/>
        <v>0.47999999999996135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285.73</v>
      </c>
      <c r="D207" s="1">
        <f>'PR-RAS'!E211</f>
        <v>350.79</v>
      </c>
      <c r="E207" s="1">
        <v>0</v>
      </c>
      <c r="F207" s="1">
        <v>0</v>
      </c>
      <c r="G207" s="2">
        <f t="shared" si="0"/>
        <v>203.38586000000001</v>
      </c>
      <c r="H207" s="2">
        <f t="shared" si="1"/>
        <v>0.47999999999996135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125052.54</v>
      </c>
      <c r="D285" s="1">
        <f>'PR-RAS'!E289</f>
        <v>115610.49</v>
      </c>
      <c r="E285" s="1">
        <v>0</v>
      </c>
      <c r="F285" s="1">
        <v>0</v>
      </c>
      <c r="G285" s="2">
        <f t="shared" si="8"/>
        <v>101181.67968</v>
      </c>
      <c r="H285" s="2">
        <f t="shared" si="9"/>
        <v>0.95000000001164153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12196.020000000004</v>
      </c>
      <c r="D286" s="1">
        <f>'PR-RAS'!E290</f>
        <v>17679.909999999989</v>
      </c>
      <c r="E286" s="1">
        <v>0</v>
      </c>
      <c r="F286" s="1">
        <v>0</v>
      </c>
      <c r="G286" s="2">
        <f t="shared" si="8"/>
        <v>13553.414399999994</v>
      </c>
      <c r="H286" s="2">
        <f t="shared" si="9"/>
        <v>0.11000000001513399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6982.7</v>
      </c>
      <c r="D288" s="1">
        <f>'PR-RAS'!E292</f>
        <v>4110.16</v>
      </c>
      <c r="E288" s="1">
        <v>0</v>
      </c>
      <c r="F288" s="1">
        <v>0</v>
      </c>
      <c r="G288" s="2">
        <f t="shared" si="8"/>
        <v>4363.26674</v>
      </c>
      <c r="H288" s="2">
        <f t="shared" si="9"/>
        <v>0.46000000000003638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137248.56</v>
      </c>
      <c r="D407" s="1">
        <f>'PR-RAS'!E412</f>
        <v>133290.4</v>
      </c>
      <c r="E407" s="1">
        <v>0</v>
      </c>
      <c r="F407" s="1">
        <v>0</v>
      </c>
      <c r="G407" s="2">
        <f t="shared" si="8"/>
        <v>163954.72016</v>
      </c>
      <c r="H407" s="2">
        <f t="shared" si="9"/>
        <v>0.83999999999650754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125052.54</v>
      </c>
      <c r="D408" s="1">
        <f>'PR-RAS'!E413</f>
        <v>115610.49</v>
      </c>
      <c r="E408" s="1">
        <v>0</v>
      </c>
      <c r="F408" s="1">
        <v>0</v>
      </c>
      <c r="G408" s="2">
        <f t="shared" si="8"/>
        <v>145003.32264</v>
      </c>
      <c r="H408" s="2">
        <f t="shared" si="9"/>
        <v>0.95000000001164153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12196.020000000004</v>
      </c>
      <c r="D409" s="1">
        <f>'PR-RAS'!E414</f>
        <v>17679.909999999989</v>
      </c>
      <c r="E409" s="1">
        <v>0</v>
      </c>
      <c r="F409" s="1">
        <v>0</v>
      </c>
      <c r="G409" s="2">
        <f t="shared" si="8"/>
        <v>19402.782719999992</v>
      </c>
      <c r="H409" s="2">
        <f t="shared" si="9"/>
        <v>0.11000000001513399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6982.7</v>
      </c>
      <c r="D411" s="1">
        <f>'PR-RAS'!E416</f>
        <v>4110.16</v>
      </c>
      <c r="E411" s="1">
        <v>0</v>
      </c>
      <c r="F411" s="1">
        <v>0</v>
      </c>
      <c r="G411" s="2">
        <f t="shared" si="8"/>
        <v>6233.2381999999998</v>
      </c>
      <c r="H411" s="2">
        <f t="shared" si="9"/>
        <v>0.46000000000003638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137248.56</v>
      </c>
      <c r="D633" s="1">
        <f>'PR-RAS'!E639</f>
        <v>133290.4</v>
      </c>
      <c r="E633" s="1">
        <v>0</v>
      </c>
      <c r="F633" s="1">
        <v>0</v>
      </c>
      <c r="G633" s="2">
        <f t="shared" si="10"/>
        <v>255220.15552</v>
      </c>
      <c r="H633" s="2">
        <f t="shared" si="11"/>
        <v>0.83999999999650754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125052.54</v>
      </c>
      <c r="D634" s="1">
        <f>'PR-RAS'!E640</f>
        <v>115610.49</v>
      </c>
      <c r="E634" s="1">
        <v>0</v>
      </c>
      <c r="F634" s="1">
        <v>0</v>
      </c>
      <c r="G634" s="2">
        <f t="shared" si="10"/>
        <v>225521.13816</v>
      </c>
      <c r="H634" s="2">
        <f t="shared" si="11"/>
        <v>0.95000000001164153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12196.020000000004</v>
      </c>
      <c r="D635" s="1">
        <f>'PR-RAS'!E641</f>
        <v>17679.909999999989</v>
      </c>
      <c r="E635" s="1">
        <v>0</v>
      </c>
      <c r="F635" s="1">
        <v>0</v>
      </c>
      <c r="G635" s="2">
        <f t="shared" si="10"/>
        <v>30150.402559999988</v>
      </c>
      <c r="H635" s="2">
        <f t="shared" si="11"/>
        <v>0.11000000001513399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6982.7</v>
      </c>
      <c r="D637" s="1">
        <f>'PR-RAS'!E643</f>
        <v>4110.16</v>
      </c>
      <c r="E637" s="1">
        <v>0</v>
      </c>
      <c r="F637" s="1">
        <v>0</v>
      </c>
      <c r="G637" s="2">
        <f t="shared" si="10"/>
        <v>9669.1207200000008</v>
      </c>
      <c r="H637" s="2">
        <f t="shared" si="11"/>
        <v>0.46000000000003638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19178.720000000005</v>
      </c>
      <c r="D639" s="1">
        <f>'PR-RAS'!E645</f>
        <v>21790.069999999989</v>
      </c>
      <c r="E639" s="1">
        <v>0</v>
      </c>
      <c r="F639" s="1">
        <v>0</v>
      </c>
      <c r="G639" s="2">
        <f t="shared" si="10"/>
        <v>40040.152679999992</v>
      </c>
      <c r="H639" s="2">
        <f t="shared" si="11"/>
        <v>0.34999999998399289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14422.8</v>
      </c>
      <c r="D642" s="1">
        <f>'PR-RAS'!E649</f>
        <v>12605.54</v>
      </c>
      <c r="E642" s="1">
        <v>0</v>
      </c>
      <c r="F642" s="1">
        <v>0</v>
      </c>
      <c r="G642" s="2">
        <f t="shared" si="10"/>
        <v>25405.317080000004</v>
      </c>
      <c r="H642" s="2">
        <f t="shared" si="11"/>
        <v>0.65999999999985448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149996.37</v>
      </c>
      <c r="D643" s="1">
        <f>'PR-RAS'!E650</f>
        <v>142049.56</v>
      </c>
      <c r="E643" s="1">
        <v>0</v>
      </c>
      <c r="F643" s="1">
        <v>0</v>
      </c>
      <c r="G643" s="2">
        <f t="shared" si="10"/>
        <v>278689.30458</v>
      </c>
      <c r="H643" s="2">
        <f t="shared" si="11"/>
        <v>0.80999999999767169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135188.76</v>
      </c>
      <c r="D644" s="1">
        <f>'PR-RAS'!E651</f>
        <v>119559.88</v>
      </c>
      <c r="E644" s="1">
        <v>0</v>
      </c>
      <c r="F644" s="1">
        <v>0</v>
      </c>
      <c r="G644" s="2">
        <f t="shared" si="10"/>
        <v>240680.37836000003</v>
      </c>
      <c r="H644" s="2">
        <f t="shared" si="11"/>
        <v>0.35999999998603016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29230.409999999974</v>
      </c>
      <c r="D645" s="1">
        <f>'PR-RAS'!E652</f>
        <v>35095.22</v>
      </c>
      <c r="E645" s="1">
        <v>0</v>
      </c>
      <c r="F645" s="1">
        <v>0</v>
      </c>
      <c r="G645" s="2">
        <f t="shared" si="10"/>
        <v>64027.027399999984</v>
      </c>
      <c r="H645" s="2">
        <f t="shared" si="11"/>
        <v>0.62999999997555278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13697</v>
      </c>
      <c r="D668" s="1">
        <f>'PR-RAS'!E675</f>
        <v>14480</v>
      </c>
      <c r="E668" s="1">
        <v>0</v>
      </c>
      <c r="F668" s="1">
        <v>0</v>
      </c>
      <c r="G668" s="2">
        <f t="shared" si="10"/>
        <v>28452.219000000001</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4900</v>
      </c>
      <c r="D669" s="1">
        <f>'PR-RAS'!E676</f>
        <v>0</v>
      </c>
      <c r="E669" s="1">
        <v>0</v>
      </c>
      <c r="F669" s="1">
        <v>0</v>
      </c>
      <c r="G669" s="2">
        <f t="shared" si="10"/>
        <v>3273.2000000000003</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5608</v>
      </c>
      <c r="D703" s="1">
        <f>'PR-RAS'!E710</f>
        <v>3330</v>
      </c>
      <c r="E703" s="1">
        <v>0</v>
      </c>
      <c r="F703" s="1">
        <v>0</v>
      </c>
      <c r="G703" s="2">
        <f t="shared" si="10"/>
        <v>8612.1359999999986</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398.16</v>
      </c>
      <c r="D710" s="1">
        <f>'PR-RAS'!E717</f>
        <v>0</v>
      </c>
      <c r="E710" s="1">
        <v>0</v>
      </c>
      <c r="F710" s="1">
        <v>0</v>
      </c>
      <c r="G710" s="2">
        <f t="shared" si="10"/>
        <v>282.29543999999999</v>
      </c>
      <c r="H710" s="2">
        <f t="shared" si="11"/>
        <v>0.16000000000002501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12948.31</v>
      </c>
      <c r="D714" s="1">
        <f>'PR-RAS'!E721</f>
        <v>10445.89</v>
      </c>
      <c r="E714" s="1">
        <v>0</v>
      </c>
      <c r="F714" s="1">
        <v>0</v>
      </c>
      <c r="G714" s="2">
        <f t="shared" si="10"/>
        <v>24127.984169999996</v>
      </c>
      <c r="H714" s="2">
        <f t="shared" si="11"/>
        <v>0.42000000000007276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499.4</v>
      </c>
      <c r="D716" s="1">
        <f>'PR-RAS'!E723</f>
        <v>3566.25</v>
      </c>
      <c r="E716" s="1">
        <v>0</v>
      </c>
      <c r="F716" s="1">
        <v>0</v>
      </c>
      <c r="G716" s="2">
        <f t="shared" si="10"/>
        <v>5456.8084999999992</v>
      </c>
      <c r="H716" s="2">
        <f t="shared" si="11"/>
        <v>0.64999999999997726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884.1</v>
      </c>
      <c r="D719" s="1">
        <f>'PR-RAS'!E726</f>
        <v>1214.6400000000001</v>
      </c>
      <c r="E719" s="1">
        <v>0</v>
      </c>
      <c r="F719" s="1">
        <v>0</v>
      </c>
      <c r="G719" s="2">
        <f t="shared" si="10"/>
        <v>2379.00684</v>
      </c>
      <c r="H719" s="2">
        <f t="shared" si="11"/>
        <v>0.45999999999992269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8495.3799999999992</v>
      </c>
      <c r="D1480" s="6"/>
      <c r="E1480" s="6">
        <v>0</v>
      </c>
      <c r="F1480" s="6">
        <v>0</v>
      </c>
      <c r="G1480" s="7">
        <f t="shared" ref="G1480:G1580" si="34">B1480/1000*C1480</f>
        <v>8.495379999999999</v>
      </c>
      <c r="H1480" s="7">
        <f t="shared" ref="H1480:H1580" si="35">ABS(C1480-ROUND(C1480,0))</f>
        <v>0.37999999999919964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115925.39</v>
      </c>
      <c r="D1481" s="1">
        <v>0</v>
      </c>
      <c r="E1481" s="1">
        <v>0</v>
      </c>
      <c r="F1481" s="1">
        <v>0</v>
      </c>
      <c r="G1481" s="2">
        <f t="shared" si="34"/>
        <v>231.85078000000001</v>
      </c>
      <c r="H1481" s="2">
        <f t="shared" si="35"/>
        <v>0.38999999999941792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2599.64</v>
      </c>
      <c r="D1482" s="1">
        <v>0</v>
      </c>
      <c r="E1482" s="1">
        <v>0</v>
      </c>
      <c r="F1482" s="1">
        <v>0</v>
      </c>
      <c r="G1482" s="2">
        <f t="shared" si="34"/>
        <v>7.7989199999999999</v>
      </c>
      <c r="H1482" s="2">
        <f t="shared" si="35"/>
        <v>0.36000000000012733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113325.75</v>
      </c>
      <c r="D1483" s="1">
        <v>0</v>
      </c>
      <c r="E1483" s="1">
        <v>0</v>
      </c>
      <c r="F1483" s="1">
        <v>0</v>
      </c>
      <c r="G1483" s="2">
        <f t="shared" si="34"/>
        <v>453.303</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54080.480000000003</v>
      </c>
      <c r="D1484" s="1">
        <v>0</v>
      </c>
      <c r="E1484" s="1">
        <v>0</v>
      </c>
      <c r="F1484" s="1">
        <v>0</v>
      </c>
      <c r="G1484" s="2">
        <f t="shared" si="34"/>
        <v>270.4024</v>
      </c>
      <c r="H1484" s="2">
        <f t="shared" si="35"/>
        <v>0.48000000000320142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58917.61</v>
      </c>
      <c r="D1485" s="1">
        <v>0</v>
      </c>
      <c r="E1485" s="1">
        <v>0</v>
      </c>
      <c r="F1485" s="1">
        <v>0</v>
      </c>
      <c r="G1485" s="2">
        <f t="shared" si="34"/>
        <v>353.50566000000003</v>
      </c>
      <c r="H1485" s="2">
        <f t="shared" si="35"/>
        <v>0.38999999999941792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327.66000000000003</v>
      </c>
      <c r="D1486" s="1">
        <v>0</v>
      </c>
      <c r="E1486" s="1">
        <v>0</v>
      </c>
      <c r="F1486" s="1">
        <v>0</v>
      </c>
      <c r="G1486" s="2">
        <f t="shared" si="34"/>
        <v>2.2936200000000002</v>
      </c>
      <c r="H1486" s="2">
        <f t="shared" si="35"/>
        <v>0.33999999999997499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111115.62000000001</v>
      </c>
      <c r="D1499" s="1">
        <v>0</v>
      </c>
      <c r="E1499" s="1">
        <v>0</v>
      </c>
      <c r="F1499" s="1">
        <v>0</v>
      </c>
      <c r="G1499" s="2">
        <f t="shared" si="34"/>
        <v>2222.3124000000003</v>
      </c>
      <c r="H1499" s="2">
        <f t="shared" si="35"/>
        <v>0.3799999999901047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70.48</v>
      </c>
      <c r="D1500" s="1">
        <v>0</v>
      </c>
      <c r="E1500" s="1">
        <v>0</v>
      </c>
      <c r="F1500" s="1">
        <v>0</v>
      </c>
      <c r="G1500" s="2">
        <f t="shared" si="34"/>
        <v>1.4800800000000003</v>
      </c>
      <c r="H1500" s="2">
        <f t="shared" si="35"/>
        <v>0.48000000000000398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111045.14000000001</v>
      </c>
      <c r="D1501" s="1">
        <v>0</v>
      </c>
      <c r="E1501" s="1">
        <v>0</v>
      </c>
      <c r="F1501" s="1">
        <v>0</v>
      </c>
      <c r="G1501" s="2">
        <f t="shared" si="34"/>
        <v>2442.9930800000002</v>
      </c>
      <c r="H1501" s="2">
        <f t="shared" si="35"/>
        <v>0.14000000001396984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50809.47</v>
      </c>
      <c r="D1502" s="1">
        <v>0</v>
      </c>
      <c r="E1502" s="1">
        <v>0</v>
      </c>
      <c r="F1502" s="1">
        <v>0</v>
      </c>
      <c r="G1502" s="2">
        <f t="shared" si="34"/>
        <v>1168.61781</v>
      </c>
      <c r="H1502" s="2">
        <f t="shared" si="35"/>
        <v>0.47000000000116415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59825.26</v>
      </c>
      <c r="D1503" s="1">
        <v>0</v>
      </c>
      <c r="E1503" s="1">
        <v>0</v>
      </c>
      <c r="F1503" s="1">
        <v>0</v>
      </c>
      <c r="G1503" s="2">
        <f t="shared" si="34"/>
        <v>1435.8062400000001</v>
      </c>
      <c r="H1503" s="2">
        <f t="shared" si="35"/>
        <v>0.26000000000203727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410.41</v>
      </c>
      <c r="D1504" s="1">
        <v>0</v>
      </c>
      <c r="E1504" s="1">
        <v>0</v>
      </c>
      <c r="F1504" s="1">
        <v>0</v>
      </c>
      <c r="G1504" s="2">
        <f t="shared" si="34"/>
        <v>10.260250000000001</v>
      </c>
      <c r="H1504" s="2">
        <f t="shared" si="35"/>
        <v>0.41000000000002501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13305.149999999994</v>
      </c>
      <c r="D1517" s="1">
        <v>0</v>
      </c>
      <c r="E1517" s="1">
        <v>0</v>
      </c>
      <c r="F1517" s="1">
        <v>0</v>
      </c>
      <c r="G1517" s="2">
        <f t="shared" si="34"/>
        <v>505.59569999999974</v>
      </c>
      <c r="H1517" s="2">
        <f t="shared" si="35"/>
        <v>0.14999999999417923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13305.15</v>
      </c>
      <c r="D1576" s="1">
        <v>0</v>
      </c>
      <c r="E1576" s="1">
        <v>0</v>
      </c>
      <c r="F1576" s="1">
        <v>0</v>
      </c>
      <c r="G1576" s="2">
        <f t="shared" si="34"/>
        <v>1290.5995499999999</v>
      </c>
      <c r="H1576" s="2">
        <f t="shared" si="35"/>
        <v>0.1499999999996362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2599.64</v>
      </c>
      <c r="D1577" s="1">
        <v>0</v>
      </c>
      <c r="E1577" s="1">
        <v>0</v>
      </c>
      <c r="F1577" s="1">
        <v>0</v>
      </c>
      <c r="G1577" s="2">
        <f t="shared" si="34"/>
        <v>254.76472000000001</v>
      </c>
      <c r="H1577" s="2">
        <f t="shared" si="35"/>
        <v>0.36000000000012733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10705.51</v>
      </c>
      <c r="D1578" s="1">
        <v>0</v>
      </c>
      <c r="E1578" s="1">
        <v>0</v>
      </c>
      <c r="F1578" s="1">
        <v>0</v>
      </c>
      <c r="G1578" s="2">
        <f t="shared" si="34"/>
        <v>1059.8454900000002</v>
      </c>
      <c r="H1578" s="2">
        <f t="shared" si="35"/>
        <v>0.48999999999978172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30808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137248.56</v>
      </c>
      <c r="I16" s="170">
        <f>'PR-RAS'!E6</f>
        <v>133290.4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125052.54</v>
      </c>
      <c r="I17" s="170">
        <f>'PR-RAS'!E151</f>
        <v>115610.49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19178.720000000005</v>
      </c>
      <c r="I18" s="170">
        <f>'PR-RAS'!E645</f>
        <v>21790.069999999989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8495.3799999999992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13305.149999999994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13305.15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137248.56</v>
      </c>
      <c r="E6" s="51">
        <f>E7+E44+E50+E82+E106+E124+E133+E139</f>
        <v>133290.4</v>
      </c>
      <c r="F6" s="52">
        <f t="shared" ref="F6:F131" si="0">IF(D6&lt;&gt;0,IF(E6/D6&gt;=100,"&gt;&gt;100",E6/D6*100),"-")</f>
        <v>97.116064459984131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18597</v>
      </c>
      <c r="E50" s="51">
        <f>E51+E54+E59+E62+E65+E68+E71+E74+E77</f>
        <v>14480</v>
      </c>
      <c r="F50" s="52">
        <f t="shared" si="0"/>
        <v>77.862020756035918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18597</v>
      </c>
      <c r="E68" s="51">
        <f t="shared" si="15"/>
        <v>14480</v>
      </c>
      <c r="F68" s="52">
        <f t="shared" si="0"/>
        <v>77.862020756035918</v>
      </c>
    </row>
    <row r="69" spans="1:6" ht="12.75" customHeight="1" x14ac:dyDescent="0.2">
      <c r="A69" s="53" t="s">
        <v>184</v>
      </c>
      <c r="B69" s="85" t="s">
        <v>185</v>
      </c>
      <c r="C69" s="50" t="s">
        <v>184</v>
      </c>
      <c r="D69" s="242">
        <v>18597</v>
      </c>
      <c r="E69" s="242">
        <v>14480</v>
      </c>
      <c r="F69" s="52">
        <f t="shared" si="0"/>
        <v>77.862020756035918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5608</v>
      </c>
      <c r="E106" s="51">
        <f t="shared" si="23"/>
        <v>3330</v>
      </c>
      <c r="F106" s="52">
        <f t="shared" si="0"/>
        <v>59.379457917261057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5608</v>
      </c>
      <c r="E112" s="51">
        <f t="shared" si="25"/>
        <v>3330</v>
      </c>
      <c r="F112" s="52">
        <f t="shared" si="0"/>
        <v>59.379457917261057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5608</v>
      </c>
      <c r="E117" s="242">
        <v>3330</v>
      </c>
      <c r="F117" s="52">
        <f t="shared" si="0"/>
        <v>59.379457917261057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6040</v>
      </c>
      <c r="E124" s="51">
        <f t="shared" si="27"/>
        <v>7009.56</v>
      </c>
      <c r="F124" s="52">
        <f t="shared" si="0"/>
        <v>116.0523178807947</v>
      </c>
    </row>
    <row r="125" spans="1:6" ht="12.75" customHeight="1" x14ac:dyDescent="0.2">
      <c r="A125" s="53">
        <v>661</v>
      </c>
      <c r="B125" s="86" t="s">
        <v>296</v>
      </c>
      <c r="C125" s="50" t="s">
        <v>297</v>
      </c>
      <c r="D125" s="51">
        <f t="shared" ref="D125:E125" si="28">SUM(D126:D127)</f>
        <v>20</v>
      </c>
      <c r="E125" s="51">
        <f t="shared" si="28"/>
        <v>9.56</v>
      </c>
      <c r="F125" s="52">
        <f t="shared" si="0"/>
        <v>47.800000000000004</v>
      </c>
    </row>
    <row r="126" spans="1:6" ht="12.75" customHeight="1" x14ac:dyDescent="0.2">
      <c r="A126" s="53">
        <v>6614</v>
      </c>
      <c r="B126" s="86" t="s">
        <v>298</v>
      </c>
      <c r="C126" s="50" t="s">
        <v>299</v>
      </c>
      <c r="D126" s="242">
        <v>20</v>
      </c>
      <c r="E126" s="242">
        <v>9.56</v>
      </c>
      <c r="F126" s="52">
        <f t="shared" si="0"/>
        <v>47.800000000000004</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6020</v>
      </c>
      <c r="E128" s="51">
        <f t="shared" si="29"/>
        <v>7000</v>
      </c>
      <c r="F128" s="52">
        <f t="shared" si="0"/>
        <v>116.27906976744187</v>
      </c>
    </row>
    <row r="129" spans="1:6" ht="12.75" customHeight="1" x14ac:dyDescent="0.2">
      <c r="A129" s="53">
        <v>6631</v>
      </c>
      <c r="B129" s="86" t="s">
        <v>304</v>
      </c>
      <c r="C129" s="50" t="s">
        <v>305</v>
      </c>
      <c r="D129" s="242">
        <v>6020</v>
      </c>
      <c r="E129" s="242">
        <v>7000</v>
      </c>
      <c r="F129" s="52">
        <f t="shared" si="0"/>
        <v>116.27906976744187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107003.56</v>
      </c>
      <c r="E133" s="51">
        <f t="shared" si="30"/>
        <v>108470.84</v>
      </c>
      <c r="F133" s="52">
        <f t="shared" ref="F133:F223" si="31">IF(D133&lt;&gt;0,IF(E133/D133&gt;=100,"&gt;&gt;100",E133/D133*100),"-")</f>
        <v>101.37124409692537</v>
      </c>
    </row>
    <row r="134" spans="1:6" ht="24" x14ac:dyDescent="0.2">
      <c r="A134" s="53">
        <v>671</v>
      </c>
      <c r="B134" s="232" t="s">
        <v>314</v>
      </c>
      <c r="C134" s="50" t="s">
        <v>315</v>
      </c>
      <c r="D134" s="51">
        <f t="shared" ref="D134:E134" si="32">SUM(D135:D137)</f>
        <v>107003.56</v>
      </c>
      <c r="E134" s="51">
        <f t="shared" si="32"/>
        <v>108470.84</v>
      </c>
      <c r="F134" s="52">
        <f t="shared" si="31"/>
        <v>101.37124409692537</v>
      </c>
    </row>
    <row r="135" spans="1:6" ht="12.75" customHeight="1" x14ac:dyDescent="0.2">
      <c r="A135" s="53">
        <v>6711</v>
      </c>
      <c r="B135" s="85" t="s">
        <v>316</v>
      </c>
      <c r="C135" s="50" t="s">
        <v>317</v>
      </c>
      <c r="D135" s="242">
        <v>107003.56</v>
      </c>
      <c r="E135" s="242">
        <v>108470.84</v>
      </c>
      <c r="F135" s="52">
        <f t="shared" si="31"/>
        <v>101.37124409692537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125052.54</v>
      </c>
      <c r="E151" s="51">
        <f t="shared" si="35"/>
        <v>115610.49</v>
      </c>
      <c r="F151" s="52">
        <f t="shared" si="31"/>
        <v>92.449533612032198</v>
      </c>
    </row>
    <row r="152" spans="1:6" ht="12.75" customHeight="1" x14ac:dyDescent="0.2">
      <c r="A152" s="53">
        <v>31</v>
      </c>
      <c r="B152" s="85" t="s">
        <v>349</v>
      </c>
      <c r="C152" s="50" t="s">
        <v>350</v>
      </c>
      <c r="D152" s="51">
        <f t="shared" ref="D152:E152" si="36">D153+D158+D159</f>
        <v>50516.09</v>
      </c>
      <c r="E152" s="51">
        <f t="shared" si="36"/>
        <v>54080.480000000003</v>
      </c>
      <c r="F152" s="52">
        <f t="shared" si="31"/>
        <v>107.05594989635976</v>
      </c>
    </row>
    <row r="153" spans="1:6" ht="12.75" customHeight="1" x14ac:dyDescent="0.2">
      <c r="A153" s="53">
        <v>311</v>
      </c>
      <c r="B153" s="85" t="s">
        <v>351</v>
      </c>
      <c r="C153" s="50" t="s">
        <v>352</v>
      </c>
      <c r="D153" s="51">
        <f t="shared" ref="D153:E153" si="37">SUM(D154:D157)</f>
        <v>41538.18</v>
      </c>
      <c r="E153" s="51">
        <f t="shared" si="37"/>
        <v>44451.62</v>
      </c>
      <c r="F153" s="52">
        <f t="shared" si="31"/>
        <v>107.01388457558805</v>
      </c>
    </row>
    <row r="154" spans="1:6" ht="12.75" customHeight="1" x14ac:dyDescent="0.2">
      <c r="A154" s="53">
        <v>3111</v>
      </c>
      <c r="B154" s="85" t="s">
        <v>353</v>
      </c>
      <c r="C154" s="50" t="s">
        <v>354</v>
      </c>
      <c r="D154" s="242">
        <v>41538.18</v>
      </c>
      <c r="E154" s="242">
        <v>44451.62</v>
      </c>
      <c r="F154" s="52">
        <f t="shared" si="31"/>
        <v>107.01388457558805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2124.13</v>
      </c>
      <c r="E158" s="242">
        <v>2294.35</v>
      </c>
      <c r="F158" s="52">
        <f t="shared" si="31"/>
        <v>108.01363381713924</v>
      </c>
    </row>
    <row r="159" spans="1:6" ht="12.75" customHeight="1" x14ac:dyDescent="0.2">
      <c r="A159" s="53">
        <v>313</v>
      </c>
      <c r="B159" s="85" t="s">
        <v>363</v>
      </c>
      <c r="C159" s="50" t="s">
        <v>364</v>
      </c>
      <c r="D159" s="51">
        <f t="shared" ref="D159:E159" si="38">SUM(D160:D162)</f>
        <v>6853.78</v>
      </c>
      <c r="E159" s="51">
        <f t="shared" si="38"/>
        <v>7334.51</v>
      </c>
      <c r="F159" s="52">
        <f t="shared" si="31"/>
        <v>107.01408565784138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6853.78</v>
      </c>
      <c r="E161" s="242">
        <v>7334.51</v>
      </c>
      <c r="F161" s="52">
        <f t="shared" si="31"/>
        <v>107.01408565784138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74250.720000000001</v>
      </c>
      <c r="E163" s="51">
        <f t="shared" si="39"/>
        <v>61179.22</v>
      </c>
      <c r="F163" s="52">
        <f t="shared" si="31"/>
        <v>82.395456906007098</v>
      </c>
    </row>
    <row r="164" spans="1:6" ht="12.75" customHeight="1" x14ac:dyDescent="0.2">
      <c r="A164" s="53">
        <v>321</v>
      </c>
      <c r="B164" s="85" t="s">
        <v>372</v>
      </c>
      <c r="C164" s="50" t="s">
        <v>373</v>
      </c>
      <c r="D164" s="51">
        <f t="shared" ref="D164:E164" si="40">SUM(D165:D168)</f>
        <v>2688.29</v>
      </c>
      <c r="E164" s="51">
        <f t="shared" si="40"/>
        <v>1894.5</v>
      </c>
      <c r="F164" s="52">
        <f t="shared" si="31"/>
        <v>70.472307675139206</v>
      </c>
    </row>
    <row r="165" spans="1:6" ht="12.75" customHeight="1" x14ac:dyDescent="0.2">
      <c r="A165" s="53">
        <v>3211</v>
      </c>
      <c r="B165" s="85" t="s">
        <v>374</v>
      </c>
      <c r="C165" s="50" t="s">
        <v>375</v>
      </c>
      <c r="D165" s="242">
        <v>2688.29</v>
      </c>
      <c r="E165" s="242">
        <v>1894.5</v>
      </c>
      <c r="F165" s="52">
        <f t="shared" si="31"/>
        <v>70.472307675139206</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1307.8399999999999</v>
      </c>
      <c r="E169" s="51">
        <f t="shared" si="41"/>
        <v>1110.01</v>
      </c>
      <c r="F169" s="52">
        <f t="shared" si="31"/>
        <v>84.873531930511376</v>
      </c>
    </row>
    <row r="170" spans="1:6" ht="12.75" customHeight="1" x14ac:dyDescent="0.2">
      <c r="A170" s="53">
        <v>3221</v>
      </c>
      <c r="B170" s="85" t="s">
        <v>384</v>
      </c>
      <c r="C170" s="50" t="s">
        <v>385</v>
      </c>
      <c r="D170" s="242">
        <v>1307.8399999999999</v>
      </c>
      <c r="E170" s="242">
        <v>1110.01</v>
      </c>
      <c r="F170" s="52">
        <f t="shared" si="31"/>
        <v>84.873531930511376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64201.14</v>
      </c>
      <c r="E177" s="51">
        <f t="shared" si="42"/>
        <v>50364.19</v>
      </c>
      <c r="F177" s="52">
        <f t="shared" si="31"/>
        <v>78.447501087986922</v>
      </c>
    </row>
    <row r="178" spans="1:6" ht="12.75" customHeight="1" x14ac:dyDescent="0.2">
      <c r="A178" s="53">
        <v>3231</v>
      </c>
      <c r="B178" s="85" t="s">
        <v>400</v>
      </c>
      <c r="C178" s="50" t="s">
        <v>401</v>
      </c>
      <c r="D178" s="242">
        <v>1857.65</v>
      </c>
      <c r="E178" s="242">
        <v>1370.37</v>
      </c>
      <c r="F178" s="52">
        <f t="shared" si="31"/>
        <v>73.769009232094305</v>
      </c>
    </row>
    <row r="179" spans="1:6" ht="12.75" customHeight="1" x14ac:dyDescent="0.2">
      <c r="A179" s="53">
        <v>3232</v>
      </c>
      <c r="B179" s="85" t="s">
        <v>402</v>
      </c>
      <c r="C179" s="50" t="s">
        <v>403</v>
      </c>
      <c r="D179" s="242">
        <v>0</v>
      </c>
      <c r="E179" s="242"/>
      <c r="F179" s="52" t="str">
        <f t="shared" si="31"/>
        <v>-</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330.28</v>
      </c>
      <c r="E181" s="242">
        <v>326.92</v>
      </c>
      <c r="F181" s="52">
        <f t="shared" si="31"/>
        <v>98.982681361269243</v>
      </c>
    </row>
    <row r="182" spans="1:6" ht="12.75" customHeight="1" x14ac:dyDescent="0.2">
      <c r="A182" s="53">
        <v>3235</v>
      </c>
      <c r="B182" s="85" t="s">
        <v>408</v>
      </c>
      <c r="C182" s="50" t="s">
        <v>409</v>
      </c>
      <c r="D182" s="242">
        <v>6908.36</v>
      </c>
      <c r="E182" s="242">
        <v>6168.36</v>
      </c>
      <c r="F182" s="52">
        <f t="shared" si="31"/>
        <v>89.288340503390089</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21169.67</v>
      </c>
      <c r="E184" s="242">
        <v>14490.38</v>
      </c>
      <c r="F184" s="52">
        <f t="shared" si="31"/>
        <v>68.448776008317552</v>
      </c>
    </row>
    <row r="185" spans="1:6" ht="12.75" customHeight="1" x14ac:dyDescent="0.2">
      <c r="A185" s="53">
        <v>3238</v>
      </c>
      <c r="B185" s="85" t="s">
        <v>414</v>
      </c>
      <c r="C185" s="50" t="s">
        <v>415</v>
      </c>
      <c r="D185" s="242">
        <v>244.6</v>
      </c>
      <c r="E185" s="242">
        <v>197.5</v>
      </c>
      <c r="F185" s="52">
        <f t="shared" si="31"/>
        <v>80.744071954210966</v>
      </c>
    </row>
    <row r="186" spans="1:6" ht="12.75" customHeight="1" x14ac:dyDescent="0.2">
      <c r="A186" s="53">
        <v>3239</v>
      </c>
      <c r="B186" s="85" t="s">
        <v>416</v>
      </c>
      <c r="C186" s="50" t="s">
        <v>417</v>
      </c>
      <c r="D186" s="242">
        <v>33690.58</v>
      </c>
      <c r="E186" s="242">
        <v>27810.66</v>
      </c>
      <c r="F186" s="52">
        <f t="shared" si="31"/>
        <v>82.547287698816689</v>
      </c>
    </row>
    <row r="187" spans="1:6" ht="12.75" customHeight="1" x14ac:dyDescent="0.2">
      <c r="A187" s="53">
        <v>324</v>
      </c>
      <c r="B187" s="85" t="s">
        <v>418</v>
      </c>
      <c r="C187" s="50" t="s">
        <v>419</v>
      </c>
      <c r="D187" s="242">
        <v>265.52</v>
      </c>
      <c r="E187" s="242"/>
      <c r="F187" s="52">
        <f t="shared" si="31"/>
        <v>0</v>
      </c>
    </row>
    <row r="188" spans="1:6" ht="12.75" customHeight="1" x14ac:dyDescent="0.2">
      <c r="A188" s="53">
        <v>329</v>
      </c>
      <c r="B188" s="85" t="s">
        <v>420</v>
      </c>
      <c r="C188" s="50" t="s">
        <v>421</v>
      </c>
      <c r="D188" s="51">
        <f t="shared" ref="D188:E188" si="43">SUM(D189:D195)</f>
        <v>5787.9299999999994</v>
      </c>
      <c r="E188" s="51">
        <f t="shared" si="43"/>
        <v>7810.52</v>
      </c>
      <c r="F188" s="52">
        <f t="shared" si="31"/>
        <v>134.94496305242117</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1600</v>
      </c>
      <c r="E190" s="242">
        <v>1930.54</v>
      </c>
      <c r="F190" s="52">
        <f t="shared" si="31"/>
        <v>120.65875</v>
      </c>
    </row>
    <row r="191" spans="1:6" ht="12.75" customHeight="1" x14ac:dyDescent="0.2">
      <c r="A191" s="53">
        <v>3293</v>
      </c>
      <c r="B191" s="85" t="s">
        <v>426</v>
      </c>
      <c r="C191" s="50" t="s">
        <v>427</v>
      </c>
      <c r="D191" s="242">
        <v>3172.88</v>
      </c>
      <c r="E191" s="242">
        <v>4571.43</v>
      </c>
      <c r="F191" s="52">
        <f t="shared" si="31"/>
        <v>144.07825067446612</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2.4</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1012.65</v>
      </c>
      <c r="E195" s="242">
        <v>1308.55</v>
      </c>
      <c r="F195" s="52">
        <f t="shared" si="31"/>
        <v>129.22036241544464</v>
      </c>
    </row>
    <row r="196" spans="1:6" ht="12.75" customHeight="1" x14ac:dyDescent="0.2">
      <c r="A196" s="53">
        <v>34</v>
      </c>
      <c r="B196" s="232" t="s">
        <v>436</v>
      </c>
      <c r="C196" s="50" t="s">
        <v>437</v>
      </c>
      <c r="D196" s="51">
        <f t="shared" ref="D196:E196" si="44">D197+D202+D210</f>
        <v>285.73</v>
      </c>
      <c r="E196" s="51">
        <f t="shared" si="44"/>
        <v>350.79</v>
      </c>
      <c r="F196" s="52">
        <f t="shared" si="31"/>
        <v>122.76974766387849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285.73</v>
      </c>
      <c r="E210" s="51">
        <f t="shared" si="47"/>
        <v>350.79</v>
      </c>
      <c r="F210" s="52">
        <f t="shared" si="31"/>
        <v>122.76974766387849</v>
      </c>
    </row>
    <row r="211" spans="1:6" ht="12.75" customHeight="1" x14ac:dyDescent="0.2">
      <c r="A211" s="53">
        <v>3431</v>
      </c>
      <c r="B211" s="232" t="s">
        <v>466</v>
      </c>
      <c r="C211" s="50" t="s">
        <v>467</v>
      </c>
      <c r="D211" s="242">
        <v>285.73</v>
      </c>
      <c r="E211" s="242">
        <v>350.79</v>
      </c>
      <c r="F211" s="52">
        <f t="shared" si="31"/>
        <v>122.76974766387849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125052.54</v>
      </c>
      <c r="E289" s="51">
        <f t="shared" si="79"/>
        <v>115610.49</v>
      </c>
      <c r="F289" s="52">
        <f t="shared" si="76"/>
        <v>92.449533612032198</v>
      </c>
    </row>
    <row r="290" spans="1:6" ht="12.75" customHeight="1" x14ac:dyDescent="0.2">
      <c r="A290" s="53" t="s">
        <v>609</v>
      </c>
      <c r="B290" s="85" t="s">
        <v>620</v>
      </c>
      <c r="C290" s="50" t="s">
        <v>621</v>
      </c>
      <c r="D290" s="51">
        <f>IF(D6&gt;=D289,D6-D289,0)</f>
        <v>12196.020000000004</v>
      </c>
      <c r="E290" s="51">
        <f>IF(E6&gt;=E289,E6-E289,0)</f>
        <v>17679.909999999989</v>
      </c>
      <c r="F290" s="52">
        <f t="shared" si="76"/>
        <v>144.96458680782735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6982.7</v>
      </c>
      <c r="E292" s="242">
        <v>4110.16</v>
      </c>
      <c r="F292" s="52">
        <f t="shared" si="76"/>
        <v>58.862044767783239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137248.56</v>
      </c>
      <c r="E412" s="51">
        <f>E6+E298</f>
        <v>133290.4</v>
      </c>
      <c r="F412" s="52">
        <f t="shared" si="81"/>
        <v>97.116064459984131</v>
      </c>
    </row>
    <row r="413" spans="1:6" ht="12.75" customHeight="1" x14ac:dyDescent="0.2">
      <c r="A413" s="53" t="s">
        <v>609</v>
      </c>
      <c r="B413" s="85" t="s">
        <v>832</v>
      </c>
      <c r="C413" s="50" t="s">
        <v>833</v>
      </c>
      <c r="D413" s="51">
        <f t="shared" ref="D413:E413" si="112">D289+D350</f>
        <v>125052.54</v>
      </c>
      <c r="E413" s="51">
        <f t="shared" si="112"/>
        <v>115610.49</v>
      </c>
      <c r="F413" s="52">
        <f t="shared" si="81"/>
        <v>92.449533612032198</v>
      </c>
    </row>
    <row r="414" spans="1:6" ht="12.75" customHeight="1" x14ac:dyDescent="0.2">
      <c r="A414" s="53" t="s">
        <v>609</v>
      </c>
      <c r="B414" s="85" t="s">
        <v>834</v>
      </c>
      <c r="C414" s="50" t="s">
        <v>835</v>
      </c>
      <c r="D414" s="51">
        <f t="shared" ref="D414:E414" si="113">IF(D412&gt;=D413,D412-D413,0)</f>
        <v>12196.020000000004</v>
      </c>
      <c r="E414" s="51">
        <f t="shared" si="113"/>
        <v>17679.909999999989</v>
      </c>
      <c r="F414" s="52">
        <f t="shared" si="81"/>
        <v>144.96458680782735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6982.7</v>
      </c>
      <c r="E416" s="51">
        <f t="shared" si="115"/>
        <v>4110.16</v>
      </c>
      <c r="F416" s="52">
        <f t="shared" si="81"/>
        <v>58.862044767783239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137248.56</v>
      </c>
      <c r="E639" s="51">
        <f t="shared" si="180"/>
        <v>133290.4</v>
      </c>
      <c r="F639" s="52">
        <f t="shared" si="119"/>
        <v>97.116064459984131</v>
      </c>
    </row>
    <row r="640" spans="1:6" ht="12.75" customHeight="1" x14ac:dyDescent="0.2">
      <c r="A640" s="53" t="s">
        <v>609</v>
      </c>
      <c r="B640" s="85" t="s">
        <v>1278</v>
      </c>
      <c r="C640" s="50" t="s">
        <v>1279</v>
      </c>
      <c r="D640" s="51">
        <f t="shared" ref="D640:E640" si="181">D413+D528</f>
        <v>125052.54</v>
      </c>
      <c r="E640" s="51">
        <f t="shared" si="181"/>
        <v>115610.49</v>
      </c>
      <c r="F640" s="52">
        <f t="shared" si="119"/>
        <v>92.449533612032198</v>
      </c>
    </row>
    <row r="641" spans="1:6" ht="12.75" customHeight="1" x14ac:dyDescent="0.2">
      <c r="A641" s="53" t="s">
        <v>609</v>
      </c>
      <c r="B641" s="85" t="s">
        <v>1280</v>
      </c>
      <c r="C641" s="50" t="s">
        <v>1281</v>
      </c>
      <c r="D641" s="51">
        <f t="shared" ref="D641:E641" si="182">IF(D639&gt;=D640,D639-D640,0)</f>
        <v>12196.020000000004</v>
      </c>
      <c r="E641" s="51">
        <f t="shared" si="182"/>
        <v>17679.909999999989</v>
      </c>
      <c r="F641" s="52">
        <f t="shared" si="119"/>
        <v>144.96458680782735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6982.7</v>
      </c>
      <c r="E643" s="51">
        <f t="shared" si="184"/>
        <v>4110.16</v>
      </c>
      <c r="F643" s="52">
        <f t="shared" si="119"/>
        <v>58.862044767783239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19178.720000000005</v>
      </c>
      <c r="E645" s="51">
        <f t="shared" si="186"/>
        <v>21790.069999999989</v>
      </c>
      <c r="F645" s="52">
        <f t="shared" si="119"/>
        <v>113.61587217499387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14422.8</v>
      </c>
      <c r="E649" s="242">
        <v>12605.54</v>
      </c>
      <c r="F649" s="52">
        <f t="shared" ref="F649:F724" si="188">IF(D649&lt;&gt;0,IF(E649/D649&gt;=100,"&gt;&gt;100",E649/D649*100),"-")</f>
        <v>87.400088748370635</v>
      </c>
    </row>
    <row r="650" spans="1:6" ht="12.75" customHeight="1" x14ac:dyDescent="0.2">
      <c r="A650" s="53" t="s">
        <v>1297</v>
      </c>
      <c r="B650" s="85" t="s">
        <v>1298</v>
      </c>
      <c r="C650" s="50" t="s">
        <v>1297</v>
      </c>
      <c r="D650" s="242">
        <v>149996.37</v>
      </c>
      <c r="E650" s="242">
        <v>142049.56</v>
      </c>
      <c r="F650" s="52">
        <f t="shared" si="188"/>
        <v>94.701998455029283</v>
      </c>
    </row>
    <row r="651" spans="1:6" ht="12.75" customHeight="1" x14ac:dyDescent="0.2">
      <c r="A651" s="53" t="s">
        <v>1299</v>
      </c>
      <c r="B651" s="85" t="s">
        <v>1300</v>
      </c>
      <c r="C651" s="50" t="s">
        <v>1299</v>
      </c>
      <c r="D651" s="242">
        <v>135188.76</v>
      </c>
      <c r="E651" s="242">
        <v>119559.88</v>
      </c>
      <c r="F651" s="52">
        <f t="shared" si="188"/>
        <v>88.439216396392723</v>
      </c>
    </row>
    <row r="652" spans="1:6" ht="24" x14ac:dyDescent="0.2">
      <c r="A652" s="53">
        <v>11</v>
      </c>
      <c r="B652" s="85" t="s">
        <v>1301</v>
      </c>
      <c r="C652" s="50" t="s">
        <v>1302</v>
      </c>
      <c r="D652" s="51">
        <f t="shared" ref="D652:E652" si="189">+D649+D650-D651</f>
        <v>29230.409999999974</v>
      </c>
      <c r="E652" s="51">
        <f t="shared" si="189"/>
        <v>35095.22</v>
      </c>
      <c r="F652" s="52">
        <f t="shared" si="188"/>
        <v>120.06407026107411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13697</v>
      </c>
      <c r="E675" s="242">
        <v>14480</v>
      </c>
      <c r="F675" s="52">
        <f t="shared" si="188"/>
        <v>105.71658027305249</v>
      </c>
    </row>
    <row r="676" spans="1:6" ht="24" x14ac:dyDescent="0.2">
      <c r="A676" s="53">
        <v>63613</v>
      </c>
      <c r="B676" s="232" t="s">
        <v>1350</v>
      </c>
      <c r="C676" s="50" t="s">
        <v>1351</v>
      </c>
      <c r="D676" s="242">
        <v>4900</v>
      </c>
      <c r="E676" s="242"/>
      <c r="F676" s="52">
        <f t="shared" si="188"/>
        <v>0</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5608</v>
      </c>
      <c r="E710" s="242">
        <v>3330</v>
      </c>
      <c r="F710" s="52">
        <f t="shared" si="188"/>
        <v>59.379457917261057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398.16</v>
      </c>
      <c r="E717" s="242"/>
      <c r="F717" s="52">
        <f t="shared" si="188"/>
        <v>0</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12948.31</v>
      </c>
      <c r="E721" s="242">
        <v>10445.89</v>
      </c>
      <c r="F721" s="52">
        <f t="shared" si="188"/>
        <v>80.673771326142173</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499.4</v>
      </c>
      <c r="E723" s="242">
        <v>3566.25</v>
      </c>
      <c r="F723" s="52">
        <f t="shared" si="188"/>
        <v>714.10692831397682</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884.1</v>
      </c>
      <c r="E726" s="242">
        <v>1214.6400000000001</v>
      </c>
      <c r="F726" s="52">
        <f t="shared" si="190"/>
        <v>137.3871733966746</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3"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8495.3799999999992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115925.39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2599.64</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113325.75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54080.480000000003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58917.61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327.66000000000003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111115.62000000001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70.48</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111045.14000000001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50809.47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59825.26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410.41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13305.149999999994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13305.15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2599.64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10705.51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30808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Meri</cp:lastModifiedBy>
  <cp:lastPrinted>2024-07-15T09:21:34Z</cp:lastPrinted>
  <dcterms:created xsi:type="dcterms:W3CDTF">2022-04-01T05:14:30Z</dcterms:created>
  <dcterms:modified xsi:type="dcterms:W3CDTF">2024-07-15T09:22:09Z</dcterms:modified>
</cp:coreProperties>
</file>