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IGOR-PC\Users\IGOR\Desktop\Desktop\Sva dokumentaciju\IZVJEŠĆE ZA FOO 2025\04 Godišnji financijski izvještaj za 2025\01 Financijski izvještaj proračunskih korisinka 12-2025\"/>
    </mc:Choice>
  </mc:AlternateContent>
  <bookViews>
    <workbookView xWindow="-120" yWindow="-120" windowWidth="25440" windowHeight="153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F332" i="9"/>
  <c r="E332" i="9"/>
  <c r="B332" i="9"/>
  <c r="H331" i="9"/>
  <c r="G331" i="9"/>
  <c r="F331" i="9"/>
  <c r="E331" i="9"/>
  <c r="B331" i="9" s="1"/>
  <c r="H330" i="9"/>
  <c r="G330" i="9"/>
  <c r="E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F320" i="9"/>
  <c r="H319" i="9"/>
  <c r="G319" i="9"/>
  <c r="F319" i="9"/>
  <c r="E319" i="9"/>
  <c r="H318" i="9"/>
  <c r="G318" i="9"/>
  <c r="E318" i="9" s="1"/>
  <c r="B318" i="9" s="1"/>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c r="M291" i="9"/>
  <c r="F291" i="9" s="1"/>
  <c r="L291" i="9"/>
  <c r="E291" i="9"/>
  <c r="B291" i="9" s="1"/>
  <c r="M290" i="9"/>
  <c r="L290" i="9"/>
  <c r="F290" i="9"/>
  <c r="E290" i="9"/>
  <c r="B290" i="9" s="1"/>
  <c r="M289" i="9"/>
  <c r="L289" i="9"/>
  <c r="F289" i="9" s="1"/>
  <c r="B289" i="9" s="1"/>
  <c r="E289" i="9"/>
  <c r="M288" i="9"/>
  <c r="L288" i="9"/>
  <c r="E288" i="9"/>
  <c r="M287" i="9"/>
  <c r="L287" i="9"/>
  <c r="F287" i="9"/>
  <c r="E287" i="9"/>
  <c r="B287" i="9" s="1"/>
  <c r="M286" i="9"/>
  <c r="L286" i="9"/>
  <c r="F286" i="9"/>
  <c r="E286" i="9"/>
  <c r="B286" i="9" s="1"/>
  <c r="M285" i="9"/>
  <c r="L285" i="9"/>
  <c r="F285" i="9"/>
  <c r="B285" i="9" s="1"/>
  <c r="E285" i="9"/>
  <c r="M284" i="9"/>
  <c r="L284" i="9"/>
  <c r="F284" i="9" s="1"/>
  <c r="B284" i="9" s="1"/>
  <c r="E284" i="9"/>
  <c r="M283" i="9"/>
  <c r="F283" i="9" s="1"/>
  <c r="L283" i="9"/>
  <c r="E283" i="9"/>
  <c r="B283" i="9" s="1"/>
  <c r="M282" i="9"/>
  <c r="L282" i="9"/>
  <c r="F282" i="9"/>
  <c r="E282" i="9"/>
  <c r="M281" i="9"/>
  <c r="L281" i="9"/>
  <c r="F281" i="9" s="1"/>
  <c r="B281" i="9" s="1"/>
  <c r="E281" i="9"/>
  <c r="M280" i="9"/>
  <c r="L280" i="9"/>
  <c r="E280" i="9"/>
  <c r="M279" i="9"/>
  <c r="L279" i="9"/>
  <c r="F279" i="9"/>
  <c r="E279" i="9"/>
  <c r="B279" i="9" s="1"/>
  <c r="M278" i="9"/>
  <c r="L278" i="9"/>
  <c r="F278" i="9"/>
  <c r="E278" i="9"/>
  <c r="B278" i="9" s="1"/>
  <c r="M277" i="9"/>
  <c r="L277" i="9"/>
  <c r="F277" i="9"/>
  <c r="B277" i="9" s="1"/>
  <c r="E277" i="9"/>
  <c r="M276" i="9"/>
  <c r="L276" i="9"/>
  <c r="F276" i="9" s="1"/>
  <c r="E276" i="9"/>
  <c r="B276" i="9"/>
  <c r="M275" i="9"/>
  <c r="F275" i="9" s="1"/>
  <c r="L275" i="9"/>
  <c r="E275" i="9"/>
  <c r="B275" i="9" s="1"/>
  <c r="M274" i="9"/>
  <c r="L274" i="9"/>
  <c r="F274" i="9"/>
  <c r="E274" i="9"/>
  <c r="B274" i="9" s="1"/>
  <c r="M273" i="9"/>
  <c r="L273" i="9"/>
  <c r="F273" i="9" s="1"/>
  <c r="B273" i="9" s="1"/>
  <c r="E273" i="9"/>
  <c r="M272" i="9"/>
  <c r="L272" i="9"/>
  <c r="E272" i="9"/>
  <c r="M271" i="9"/>
  <c r="L271" i="9"/>
  <c r="F271" i="9"/>
  <c r="E271" i="9"/>
  <c r="B271" i="9" s="1"/>
  <c r="M270" i="9"/>
  <c r="L270" i="9"/>
  <c r="F270" i="9"/>
  <c r="E270" i="9"/>
  <c r="B270" i="9" s="1"/>
  <c r="M269" i="9"/>
  <c r="L269" i="9"/>
  <c r="F269" i="9" s="1"/>
  <c r="B269" i="9" s="1"/>
  <c r="E269" i="9"/>
  <c r="M268" i="9"/>
  <c r="L268" i="9"/>
  <c r="F268" i="9" s="1"/>
  <c r="B268" i="9" s="1"/>
  <c r="E268" i="9"/>
  <c r="M267" i="9"/>
  <c r="F267" i="9" s="1"/>
  <c r="L267" i="9"/>
  <c r="E267" i="9"/>
  <c r="M266" i="9"/>
  <c r="L266" i="9"/>
  <c r="F266" i="9"/>
  <c r="E266" i="9"/>
  <c r="B266" i="9" s="1"/>
  <c r="M265" i="9"/>
  <c r="L265" i="9"/>
  <c r="F265" i="9" s="1"/>
  <c r="B265" i="9" s="1"/>
  <c r="E265" i="9"/>
  <c r="M264" i="9"/>
  <c r="L264" i="9"/>
  <c r="E264" i="9"/>
  <c r="M263" i="9"/>
  <c r="L263" i="9"/>
  <c r="F263" i="9"/>
  <c r="E263" i="9"/>
  <c r="B263" i="9" s="1"/>
  <c r="M262" i="9"/>
  <c r="L262" i="9"/>
  <c r="F262" i="9"/>
  <c r="E262" i="9"/>
  <c r="B262" i="9" s="1"/>
  <c r="M261" i="9"/>
  <c r="L261" i="9"/>
  <c r="F261" i="9"/>
  <c r="B261" i="9" s="1"/>
  <c r="E261" i="9"/>
  <c r="M260" i="9"/>
  <c r="L260" i="9"/>
  <c r="F260" i="9" s="1"/>
  <c r="E260" i="9"/>
  <c r="B260" i="9"/>
  <c r="M259" i="9"/>
  <c r="F259" i="9" s="1"/>
  <c r="L259" i="9"/>
  <c r="E259" i="9"/>
  <c r="B259" i="9" s="1"/>
  <c r="M258" i="9"/>
  <c r="L258" i="9"/>
  <c r="F258" i="9"/>
  <c r="E258" i="9"/>
  <c r="B258" i="9" s="1"/>
  <c r="M257" i="9"/>
  <c r="L257" i="9"/>
  <c r="F257" i="9" s="1"/>
  <c r="B257" i="9" s="1"/>
  <c r="E257" i="9"/>
  <c r="M256" i="9"/>
  <c r="L256" i="9"/>
  <c r="E256" i="9"/>
  <c r="M255" i="9"/>
  <c r="L255" i="9"/>
  <c r="F255" i="9"/>
  <c r="E255" i="9"/>
  <c r="B255" i="9" s="1"/>
  <c r="M254" i="9"/>
  <c r="L254" i="9"/>
  <c r="F254" i="9"/>
  <c r="E254" i="9"/>
  <c r="B254" i="9" s="1"/>
  <c r="M253" i="9"/>
  <c r="L253" i="9"/>
  <c r="F253" i="9"/>
  <c r="B253" i="9" s="1"/>
  <c r="E253" i="9"/>
  <c r="M252" i="9"/>
  <c r="L252" i="9"/>
  <c r="F252" i="9" s="1"/>
  <c r="B252" i="9" s="1"/>
  <c r="E252" i="9"/>
  <c r="M251" i="9"/>
  <c r="F251" i="9" s="1"/>
  <c r="L251" i="9"/>
  <c r="E251" i="9"/>
  <c r="B251" i="9" s="1"/>
  <c r="M250" i="9"/>
  <c r="L250" i="9"/>
  <c r="F250" i="9"/>
  <c r="E250" i="9"/>
  <c r="M249" i="9"/>
  <c r="L249" i="9"/>
  <c r="F249" i="9" s="1"/>
  <c r="B249" i="9" s="1"/>
  <c r="E249" i="9"/>
  <c r="M248" i="9"/>
  <c r="L248" i="9"/>
  <c r="E248" i="9"/>
  <c r="M247" i="9"/>
  <c r="L247" i="9"/>
  <c r="F247" i="9"/>
  <c r="E247" i="9"/>
  <c r="B247" i="9" s="1"/>
  <c r="M246" i="9"/>
  <c r="L246" i="9"/>
  <c r="F246" i="9"/>
  <c r="E246" i="9"/>
  <c r="B246" i="9" s="1"/>
  <c r="M245" i="9"/>
  <c r="L245" i="9"/>
  <c r="F245" i="9"/>
  <c r="B245" i="9" s="1"/>
  <c r="E245" i="9"/>
  <c r="M244" i="9"/>
  <c r="L244" i="9"/>
  <c r="F244" i="9" s="1"/>
  <c r="E244" i="9"/>
  <c r="B244" i="9"/>
  <c r="M243" i="9"/>
  <c r="F243" i="9" s="1"/>
  <c r="L243" i="9"/>
  <c r="E243" i="9"/>
  <c r="B243" i="9" s="1"/>
  <c r="M242" i="9"/>
  <c r="F242" i="9" s="1"/>
  <c r="L242" i="9"/>
  <c r="E242" i="9"/>
  <c r="M241" i="9"/>
  <c r="L241" i="9"/>
  <c r="F241" i="9" s="1"/>
  <c r="B241" i="9" s="1"/>
  <c r="E241" i="9"/>
  <c r="M240" i="9"/>
  <c r="L240" i="9"/>
  <c r="E240" i="9"/>
  <c r="M239" i="9"/>
  <c r="F239" i="9" s="1"/>
  <c r="L239" i="9"/>
  <c r="E239" i="9"/>
  <c r="M238" i="9"/>
  <c r="L238" i="9"/>
  <c r="F238" i="9"/>
  <c r="B238" i="9" s="1"/>
  <c r="E238" i="9"/>
  <c r="M237" i="9"/>
  <c r="L237" i="9"/>
  <c r="E237" i="9"/>
  <c r="M236" i="9"/>
  <c r="L236" i="9"/>
  <c r="E236" i="9"/>
  <c r="M235" i="9"/>
  <c r="F235" i="9" s="1"/>
  <c r="L235" i="9"/>
  <c r="E235" i="9"/>
  <c r="M234" i="9"/>
  <c r="L234" i="9"/>
  <c r="F234" i="9"/>
  <c r="E234" i="9"/>
  <c r="B234" i="9" s="1"/>
  <c r="M233" i="9"/>
  <c r="L233" i="9"/>
  <c r="F233" i="9" s="1"/>
  <c r="B233" i="9" s="1"/>
  <c r="E233" i="9"/>
  <c r="M232" i="9"/>
  <c r="L232" i="9"/>
  <c r="E232" i="9"/>
  <c r="M231" i="9"/>
  <c r="L231" i="9"/>
  <c r="F231" i="9"/>
  <c r="E231" i="9"/>
  <c r="B231" i="9" s="1"/>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F169" i="9"/>
  <c r="H168" i="9"/>
  <c r="G168" i="9"/>
  <c r="F168" i="9"/>
  <c r="E168" i="9"/>
  <c r="B168" i="9" s="1"/>
  <c r="H167" i="9"/>
  <c r="G167" i="9"/>
  <c r="E167" i="9" s="1"/>
  <c r="B167" i="9" s="1"/>
  <c r="F167" i="9"/>
  <c r="H166" i="9"/>
  <c r="G166" i="9"/>
  <c r="E166" i="9" s="1"/>
  <c r="B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F155" i="9"/>
  <c r="E155" i="9"/>
  <c r="H154" i="9"/>
  <c r="G154" i="9"/>
  <c r="E154" i="9" s="1"/>
  <c r="B154" i="9" s="1"/>
  <c r="F154" i="9"/>
  <c r="H153" i="9"/>
  <c r="G153" i="9"/>
  <c r="E153" i="9" s="1"/>
  <c r="B153" i="9" s="1"/>
  <c r="F153" i="9"/>
  <c r="H152" i="9"/>
  <c r="G152" i="9"/>
  <c r="F152" i="9"/>
  <c r="E152" i="9"/>
  <c r="B152" i="9"/>
  <c r="H151" i="9"/>
  <c r="G151" i="9"/>
  <c r="E151" i="9" s="1"/>
  <c r="B151" i="9" s="1"/>
  <c r="F151" i="9"/>
  <c r="H150" i="9"/>
  <c r="G150" i="9"/>
  <c r="E150" i="9" s="1"/>
  <c r="F150" i="9"/>
  <c r="H149" i="9"/>
  <c r="E149" i="9" s="1"/>
  <c r="G149" i="9"/>
  <c r="F149" i="9"/>
  <c r="B149" i="9"/>
  <c r="H148" i="9"/>
  <c r="E148" i="9" s="1"/>
  <c r="B148" i="9" s="1"/>
  <c r="G148" i="9"/>
  <c r="F148" i="9"/>
  <c r="H147" i="9"/>
  <c r="G147" i="9"/>
  <c r="F147" i="9"/>
  <c r="E147" i="9"/>
  <c r="H146" i="9"/>
  <c r="G146" i="9"/>
  <c r="E146" i="9" s="1"/>
  <c r="B146" i="9" s="1"/>
  <c r="F146" i="9"/>
  <c r="H145" i="9"/>
  <c r="G145" i="9"/>
  <c r="E145" i="9" s="1"/>
  <c r="B145" i="9" s="1"/>
  <c r="F145" i="9"/>
  <c r="H144" i="9"/>
  <c r="G144" i="9"/>
  <c r="F144" i="9"/>
  <c r="E144" i="9"/>
  <c r="B144" i="9"/>
  <c r="H143" i="9"/>
  <c r="G143" i="9"/>
  <c r="E143" i="9" s="1"/>
  <c r="B143" i="9" s="1"/>
  <c r="F143" i="9"/>
  <c r="H142" i="9"/>
  <c r="G142" i="9"/>
  <c r="E142" i="9" s="1"/>
  <c r="F142" i="9"/>
  <c r="H141" i="9"/>
  <c r="E141" i="9" s="1"/>
  <c r="G141" i="9"/>
  <c r="F141" i="9"/>
  <c r="B141" i="9"/>
  <c r="H140" i="9"/>
  <c r="E140" i="9" s="1"/>
  <c r="B140" i="9" s="1"/>
  <c r="G140" i="9"/>
  <c r="F140" i="9"/>
  <c r="H139" i="9"/>
  <c r="G139" i="9"/>
  <c r="F139" i="9"/>
  <c r="E139" i="9"/>
  <c r="H138" i="9"/>
  <c r="G138" i="9"/>
  <c r="E138" i="9" s="1"/>
  <c r="B138" i="9" s="1"/>
  <c r="F138" i="9"/>
  <c r="H137" i="9"/>
  <c r="G137" i="9"/>
  <c r="E137" i="9" s="1"/>
  <c r="B137" i="9" s="1"/>
  <c r="F137" i="9"/>
  <c r="H136" i="9"/>
  <c r="G136" i="9"/>
  <c r="F136" i="9"/>
  <c r="E136" i="9"/>
  <c r="B136" i="9"/>
  <c r="H135" i="9"/>
  <c r="G135" i="9"/>
  <c r="E135" i="9" s="1"/>
  <c r="B135" i="9" s="1"/>
  <c r="F135" i="9"/>
  <c r="H134" i="9"/>
  <c r="G134" i="9"/>
  <c r="E134" i="9" s="1"/>
  <c r="F134" i="9"/>
  <c r="H133" i="9"/>
  <c r="E133" i="9" s="1"/>
  <c r="G133" i="9"/>
  <c r="F133" i="9"/>
  <c r="B133" i="9"/>
  <c r="H132" i="9"/>
  <c r="E132" i="9" s="1"/>
  <c r="B132" i="9" s="1"/>
  <c r="G132" i="9"/>
  <c r="F132" i="9"/>
  <c r="H131" i="9"/>
  <c r="G131" i="9"/>
  <c r="F131" i="9"/>
  <c r="E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F126" i="9"/>
  <c r="H125" i="9"/>
  <c r="E125" i="9" s="1"/>
  <c r="G125" i="9"/>
  <c r="F125" i="9"/>
  <c r="B125" i="9"/>
  <c r="H124" i="9"/>
  <c r="E124" i="9" s="1"/>
  <c r="B124" i="9" s="1"/>
  <c r="G124" i="9"/>
  <c r="F124" i="9"/>
  <c r="H123" i="9"/>
  <c r="G123" i="9"/>
  <c r="F123" i="9"/>
  <c r="E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F118" i="9"/>
  <c r="H117" i="9"/>
  <c r="E117" i="9" s="1"/>
  <c r="G117" i="9"/>
  <c r="F117" i="9"/>
  <c r="B117" i="9"/>
  <c r="H116" i="9"/>
  <c r="E116" i="9" s="1"/>
  <c r="B116" i="9" s="1"/>
  <c r="G116" i="9"/>
  <c r="F116" i="9"/>
  <c r="H115" i="9"/>
  <c r="G115" i="9"/>
  <c r="F115" i="9"/>
  <c r="E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F110" i="9"/>
  <c r="H109" i="9"/>
  <c r="E109" i="9" s="1"/>
  <c r="G109" i="9"/>
  <c r="F109" i="9"/>
  <c r="B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F102" i="9"/>
  <c r="H101" i="9"/>
  <c r="E101" i="9" s="1"/>
  <c r="G101" i="9"/>
  <c r="F101" i="9"/>
  <c r="B101" i="9"/>
  <c r="H100" i="9"/>
  <c r="E100" i="9" s="1"/>
  <c r="B100" i="9" s="1"/>
  <c r="G100" i="9"/>
  <c r="F100" i="9"/>
  <c r="H99" i="9"/>
  <c r="G99" i="9"/>
  <c r="F99" i="9"/>
  <c r="E99" i="9"/>
  <c r="H98" i="9"/>
  <c r="G98" i="9"/>
  <c r="E98" i="9" s="1"/>
  <c r="B98" i="9" s="1"/>
  <c r="F98" i="9"/>
  <c r="H97" i="9"/>
  <c r="G97" i="9"/>
  <c r="E97" i="9" s="1"/>
  <c r="B97" i="9" s="1"/>
  <c r="F97" i="9"/>
  <c r="H96" i="9"/>
  <c r="G96" i="9"/>
  <c r="F96" i="9"/>
  <c r="E96" i="9"/>
  <c r="B96" i="9" s="1"/>
  <c r="H95" i="9"/>
  <c r="G95" i="9"/>
  <c r="E95" i="9" s="1"/>
  <c r="B95" i="9" s="1"/>
  <c r="F95" i="9"/>
  <c r="H94" i="9"/>
  <c r="G94" i="9"/>
  <c r="E94" i="9" s="1"/>
  <c r="F94" i="9"/>
  <c r="B94" i="9" s="1"/>
  <c r="H93" i="9"/>
  <c r="E93" i="9" s="1"/>
  <c r="G93" i="9"/>
  <c r="F93" i="9"/>
  <c r="B93" i="9"/>
  <c r="H92" i="9"/>
  <c r="G92" i="9"/>
  <c r="F92" i="9"/>
  <c r="E92" i="9"/>
  <c r="H91" i="9"/>
  <c r="G91" i="9"/>
  <c r="F91" i="9"/>
  <c r="E91" i="9"/>
  <c r="H90" i="9"/>
  <c r="G90" i="9"/>
  <c r="E90" i="9" s="1"/>
  <c r="B90" i="9" s="1"/>
  <c r="F90" i="9"/>
  <c r="H89" i="9"/>
  <c r="G89" i="9"/>
  <c r="F89" i="9"/>
  <c r="E89" i="9"/>
  <c r="B89" i="9" s="1"/>
  <c r="H88" i="9"/>
  <c r="G88" i="9"/>
  <c r="F88" i="9"/>
  <c r="E88" i="9"/>
  <c r="B88" i="9" s="1"/>
  <c r="H87" i="9"/>
  <c r="G87" i="9"/>
  <c r="E87" i="9" s="1"/>
  <c r="B87" i="9" s="1"/>
  <c r="F87" i="9"/>
  <c r="H86" i="9"/>
  <c r="G86" i="9"/>
  <c r="E86" i="9" s="1"/>
  <c r="F86" i="9"/>
  <c r="B86" i="9" s="1"/>
  <c r="H85" i="9"/>
  <c r="E85" i="9" s="1"/>
  <c r="G85" i="9"/>
  <c r="F85" i="9"/>
  <c r="B85" i="9"/>
  <c r="H84" i="9"/>
  <c r="G84" i="9"/>
  <c r="F84" i="9"/>
  <c r="E84" i="9"/>
  <c r="H83" i="9"/>
  <c r="G83" i="9"/>
  <c r="F83" i="9"/>
  <c r="E83" i="9"/>
  <c r="H82" i="9"/>
  <c r="G82" i="9"/>
  <c r="E82" i="9" s="1"/>
  <c r="B82" i="9" s="1"/>
  <c r="F82" i="9"/>
  <c r="H81" i="9"/>
  <c r="G81" i="9"/>
  <c r="F81" i="9"/>
  <c r="E81" i="9"/>
  <c r="B81" i="9" s="1"/>
  <c r="H80" i="9"/>
  <c r="G80" i="9"/>
  <c r="F80" i="9"/>
  <c r="E80" i="9"/>
  <c r="B80" i="9" s="1"/>
  <c r="H79" i="9"/>
  <c r="G79" i="9"/>
  <c r="E79" i="9" s="1"/>
  <c r="B79" i="9" s="1"/>
  <c r="F79" i="9"/>
  <c r="H78" i="9"/>
  <c r="G78" i="9"/>
  <c r="E78" i="9" s="1"/>
  <c r="F78" i="9"/>
  <c r="B78" i="9" s="1"/>
  <c r="H77" i="9"/>
  <c r="E77" i="9" s="1"/>
  <c r="G77" i="9"/>
  <c r="F77" i="9"/>
  <c r="B77" i="9"/>
  <c r="H76" i="9"/>
  <c r="G76" i="9"/>
  <c r="F76" i="9"/>
  <c r="E76" i="9"/>
  <c r="H75" i="9"/>
  <c r="G75" i="9"/>
  <c r="F75" i="9"/>
  <c r="E75" i="9"/>
  <c r="H74" i="9"/>
  <c r="G74" i="9"/>
  <c r="E74" i="9" s="1"/>
  <c r="F74" i="9"/>
  <c r="B74" i="9"/>
  <c r="H73" i="9"/>
  <c r="G73" i="9"/>
  <c r="F73" i="9"/>
  <c r="E73" i="9"/>
  <c r="B73" i="9" s="1"/>
  <c r="H72" i="9"/>
  <c r="G72" i="9"/>
  <c r="F72" i="9"/>
  <c r="E72" i="9"/>
  <c r="B72" i="9" s="1"/>
  <c r="H71" i="9"/>
  <c r="G71" i="9"/>
  <c r="E71" i="9" s="1"/>
  <c r="B71" i="9" s="1"/>
  <c r="F71" i="9"/>
  <c r="H70" i="9"/>
  <c r="G70" i="9"/>
  <c r="E70" i="9" s="1"/>
  <c r="B70" i="9" s="1"/>
  <c r="F70" i="9"/>
  <c r="H69" i="9"/>
  <c r="G69" i="9"/>
  <c r="F69" i="9"/>
  <c r="E69" i="9"/>
  <c r="B69" i="9"/>
  <c r="H68" i="9"/>
  <c r="E68" i="9" s="1"/>
  <c r="B68" i="9" s="1"/>
  <c r="G68" i="9"/>
  <c r="F68" i="9"/>
  <c r="H67" i="9"/>
  <c r="G67" i="9"/>
  <c r="E67" i="9" s="1"/>
  <c r="B67" i="9" s="1"/>
  <c r="F67" i="9"/>
  <c r="H66" i="9"/>
  <c r="G66" i="9"/>
  <c r="F66" i="9"/>
  <c r="H65" i="9"/>
  <c r="G65" i="9"/>
  <c r="E65" i="9" s="1"/>
  <c r="B65" i="9" s="1"/>
  <c r="F65" i="9"/>
  <c r="H64" i="9"/>
  <c r="G64" i="9"/>
  <c r="F64" i="9"/>
  <c r="E64" i="9"/>
  <c r="B64" i="9" s="1"/>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E58" i="9" s="1"/>
  <c r="F58" i="9"/>
  <c r="B58" i="9" s="1"/>
  <c r="H57" i="9"/>
  <c r="G57" i="9"/>
  <c r="F57" i="9"/>
  <c r="E57" i="9"/>
  <c r="B57" i="9" s="1"/>
  <c r="H56" i="9"/>
  <c r="E56" i="9" s="1"/>
  <c r="B56" i="9" s="1"/>
  <c r="G56" i="9"/>
  <c r="F56" i="9"/>
  <c r="H55" i="9"/>
  <c r="G55" i="9"/>
  <c r="F55" i="9"/>
  <c r="H54" i="9"/>
  <c r="G54" i="9"/>
  <c r="E54" i="9" s="1"/>
  <c r="B54" i="9" s="1"/>
  <c r="F54" i="9"/>
  <c r="H53" i="9"/>
  <c r="E53" i="9" s="1"/>
  <c r="B53" i="9" s="1"/>
  <c r="G53" i="9"/>
  <c r="F53" i="9"/>
  <c r="H52" i="9"/>
  <c r="E52" i="9" s="1"/>
  <c r="B52" i="9" s="1"/>
  <c r="G52" i="9"/>
  <c r="F52" i="9"/>
  <c r="H51" i="9"/>
  <c r="G51" i="9"/>
  <c r="E51" i="9" s="1"/>
  <c r="B51" i="9" s="1"/>
  <c r="F51" i="9"/>
  <c r="H50" i="9"/>
  <c r="G50" i="9"/>
  <c r="F50" i="9"/>
  <c r="H49" i="9"/>
  <c r="G49" i="9"/>
  <c r="E49" i="9" s="1"/>
  <c r="B49" i="9" s="1"/>
  <c r="F49" i="9"/>
  <c r="H48" i="9"/>
  <c r="E48" i="9" s="1"/>
  <c r="B48" i="9" s="1"/>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B296" i="9" s="1"/>
  <c r="I3" i="9"/>
  <c r="G227" i="9" s="1"/>
  <c r="E227" i="9" s="1"/>
  <c r="B227" i="9" s="1"/>
  <c r="H3" i="9"/>
  <c r="G3" i="9"/>
  <c r="D104" i="8"/>
  <c r="C1681" i="1" s="1"/>
  <c r="D97" i="8"/>
  <c r="D92" i="8"/>
  <c r="D87" i="8"/>
  <c r="D82" i="8"/>
  <c r="D77" i="8"/>
  <c r="D51" i="8" s="1"/>
  <c r="D72" i="8"/>
  <c r="D67" i="8"/>
  <c r="D62" i="8"/>
  <c r="D57" i="8"/>
  <c r="D52" i="8"/>
  <c r="D46" i="8"/>
  <c r="D37" i="8"/>
  <c r="D27" i="8"/>
  <c r="C1604" i="1" s="1"/>
  <c r="H1604" i="1" s="1"/>
  <c r="D18" i="8"/>
  <c r="D8" i="8"/>
  <c r="D6" i="8"/>
  <c r="C1583" i="1" s="1"/>
  <c r="E44" i="7"/>
  <c r="D1577" i="1" s="1"/>
  <c r="D44" i="7"/>
  <c r="E39" i="7"/>
  <c r="D39" i="7"/>
  <c r="E30" i="7"/>
  <c r="D1563" i="1" s="1"/>
  <c r="D30" i="7"/>
  <c r="E23" i="7"/>
  <c r="D23" i="7"/>
  <c r="D22" i="7" s="1"/>
  <c r="H34" i="3" s="1"/>
  <c r="E14" i="7"/>
  <c r="D1547" i="1" s="1"/>
  <c r="D14" i="7"/>
  <c r="E7" i="7"/>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I30" i="3" s="1"/>
  <c r="D115" i="6"/>
  <c r="D114" i="6" s="1"/>
  <c r="F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1264" i="1" s="1"/>
  <c r="D260" i="5"/>
  <c r="F259" i="5"/>
  <c r="F258" i="5"/>
  <c r="F257" i="5"/>
  <c r="E256" i="5"/>
  <c r="F256" i="5" s="1"/>
  <c r="D256" i="5"/>
  <c r="D255" i="5" s="1"/>
  <c r="F254" i="5"/>
  <c r="F253" i="5"/>
  <c r="E252" i="5"/>
  <c r="F252" i="5" s="1"/>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9" i="5"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D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E535" i="4" s="1"/>
  <c r="D545" i="4"/>
  <c r="F544" i="4"/>
  <c r="F543" i="4"/>
  <c r="E542" i="4"/>
  <c r="D542" i="4"/>
  <c r="F542" i="4" s="1"/>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E639" i="4" s="1"/>
  <c r="D440" i="4"/>
  <c r="F439" i="4"/>
  <c r="F438" i="4"/>
  <c r="E437" i="4"/>
  <c r="D437" i="4"/>
  <c r="F437" i="4" s="1"/>
  <c r="F436" i="4"/>
  <c r="F435" i="4"/>
  <c r="F434" i="4"/>
  <c r="F433" i="4"/>
  <c r="E432" i="4"/>
  <c r="D432" i="4"/>
  <c r="F432" i="4" s="1"/>
  <c r="D431" i="4"/>
  <c r="E428" i="4"/>
  <c r="D428" i="4"/>
  <c r="F428" i="4" s="1"/>
  <c r="F427" i="4"/>
  <c r="E427" i="4"/>
  <c r="D427" i="4"/>
  <c r="D648" i="4" s="1"/>
  <c r="F648" i="4" s="1"/>
  <c r="E426" i="4"/>
  <c r="D421" i="1" s="1"/>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68" i="1" s="1"/>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F225" i="4"/>
  <c r="E225" i="4"/>
  <c r="D225" i="4"/>
  <c r="F224" i="4"/>
  <c r="F223" i="4"/>
  <c r="E222" i="4"/>
  <c r="E221" i="4" s="1"/>
  <c r="D222" i="4"/>
  <c r="F222"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D140" i="4" s="1"/>
  <c r="F140" i="4" s="1"/>
  <c r="F139" i="4"/>
  <c r="F138" i="4"/>
  <c r="F137" i="4"/>
  <c r="F136" i="4"/>
  <c r="E135" i="4"/>
  <c r="E134" i="4" s="1"/>
  <c r="D135" i="4"/>
  <c r="D134" i="4" s="1"/>
  <c r="F133" i="4"/>
  <c r="F132" i="4"/>
  <c r="F131" i="4"/>
  <c r="F130" i="4"/>
  <c r="F129" i="4"/>
  <c r="E129" i="4"/>
  <c r="D129" i="4"/>
  <c r="F128" i="4"/>
  <c r="F127" i="4"/>
  <c r="F126" i="4"/>
  <c r="E126" i="4"/>
  <c r="D126" i="4"/>
  <c r="D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D82" i="4"/>
  <c r="F82" i="4" s="1"/>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E49" i="4" s="1"/>
  <c r="D45" i="1" s="1"/>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I28" i="3"/>
  <c r="G28" i="3"/>
  <c r="B28"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H1685" i="1"/>
  <c r="C1685" i="1"/>
  <c r="G1685" i="1" s="1"/>
  <c r="C1684" i="1"/>
  <c r="H1684" i="1" s="1"/>
  <c r="C1683" i="1"/>
  <c r="H1683" i="1" s="1"/>
  <c r="C1682" i="1"/>
  <c r="H1682" i="1" s="1"/>
  <c r="H1680" i="1"/>
  <c r="G1680" i="1"/>
  <c r="C1680" i="1"/>
  <c r="C1679" i="1"/>
  <c r="H1678" i="1"/>
  <c r="G1678" i="1"/>
  <c r="C1678" i="1"/>
  <c r="H1677" i="1"/>
  <c r="C1677" i="1"/>
  <c r="G1677" i="1" s="1"/>
  <c r="C1676" i="1"/>
  <c r="H1676" i="1" s="1"/>
  <c r="C1675" i="1"/>
  <c r="H1675" i="1" s="1"/>
  <c r="C1674" i="1"/>
  <c r="H1674" i="1" s="1"/>
  <c r="H1673" i="1"/>
  <c r="G1673" i="1"/>
  <c r="C1673" i="1"/>
  <c r="H1672" i="1"/>
  <c r="G1672" i="1"/>
  <c r="C1672" i="1"/>
  <c r="C1671" i="1"/>
  <c r="H1670" i="1"/>
  <c r="G1670" i="1"/>
  <c r="C1670" i="1"/>
  <c r="H1669" i="1"/>
  <c r="C1669" i="1"/>
  <c r="G1669" i="1" s="1"/>
  <c r="C1668" i="1"/>
  <c r="H1668" i="1" s="1"/>
  <c r="C1667" i="1"/>
  <c r="H1667" i="1" s="1"/>
  <c r="C1666" i="1"/>
  <c r="H1666" i="1" s="1"/>
  <c r="H1665" i="1"/>
  <c r="G1665" i="1"/>
  <c r="C1665" i="1"/>
  <c r="H1664" i="1"/>
  <c r="G1664" i="1"/>
  <c r="C1664" i="1"/>
  <c r="C1663" i="1"/>
  <c r="H1662" i="1"/>
  <c r="G1662" i="1"/>
  <c r="C1662" i="1"/>
  <c r="H1661" i="1"/>
  <c r="C1661" i="1"/>
  <c r="G1661" i="1" s="1"/>
  <c r="C1660" i="1"/>
  <c r="H1660" i="1" s="1"/>
  <c r="C1659" i="1"/>
  <c r="H1659" i="1" s="1"/>
  <c r="C1658" i="1"/>
  <c r="H1658" i="1" s="1"/>
  <c r="H1657" i="1"/>
  <c r="G1657" i="1"/>
  <c r="C1657" i="1"/>
  <c r="H1656" i="1"/>
  <c r="G1656" i="1"/>
  <c r="C1656" i="1"/>
  <c r="C1655" i="1"/>
  <c r="H1654" i="1"/>
  <c r="G1654" i="1"/>
  <c r="C1654" i="1"/>
  <c r="H1653" i="1"/>
  <c r="C1653" i="1"/>
  <c r="G1653" i="1" s="1"/>
  <c r="C1652" i="1"/>
  <c r="H1652" i="1" s="1"/>
  <c r="C1651" i="1"/>
  <c r="H1651" i="1" s="1"/>
  <c r="C1650" i="1"/>
  <c r="H1650" i="1" s="1"/>
  <c r="H1649" i="1"/>
  <c r="G1649" i="1"/>
  <c r="C1649" i="1"/>
  <c r="H1648" i="1"/>
  <c r="G1648" i="1"/>
  <c r="C1648" i="1"/>
  <c r="C1647" i="1"/>
  <c r="H1646" i="1"/>
  <c r="G1646" i="1"/>
  <c r="C1646" i="1"/>
  <c r="H1645" i="1"/>
  <c r="C1645" i="1"/>
  <c r="G1645" i="1" s="1"/>
  <c r="C1644" i="1"/>
  <c r="H1644" i="1" s="1"/>
  <c r="C1643" i="1"/>
  <c r="H1643" i="1" s="1"/>
  <c r="C1642" i="1"/>
  <c r="H1642" i="1" s="1"/>
  <c r="H1641" i="1"/>
  <c r="G1641" i="1"/>
  <c r="C1641" i="1"/>
  <c r="H1640" i="1"/>
  <c r="G1640" i="1"/>
  <c r="C1640" i="1"/>
  <c r="C1639" i="1"/>
  <c r="H1638" i="1"/>
  <c r="G1638" i="1"/>
  <c r="C1638" i="1"/>
  <c r="H1637" i="1"/>
  <c r="C1637" i="1"/>
  <c r="G1637" i="1" s="1"/>
  <c r="C1636" i="1"/>
  <c r="H1636" i="1" s="1"/>
  <c r="C1635" i="1"/>
  <c r="H1635" i="1" s="1"/>
  <c r="C1634" i="1"/>
  <c r="H1634" i="1" s="1"/>
  <c r="H1633" i="1"/>
  <c r="G1633" i="1"/>
  <c r="C1633" i="1"/>
  <c r="H1632" i="1"/>
  <c r="G1632" i="1"/>
  <c r="C1632" i="1"/>
  <c r="C1631" i="1"/>
  <c r="H1630" i="1"/>
  <c r="G1630" i="1"/>
  <c r="C1630" i="1"/>
  <c r="H1629" i="1"/>
  <c r="C1629" i="1"/>
  <c r="G1629" i="1" s="1"/>
  <c r="C1628" i="1"/>
  <c r="H1628" i="1" s="1"/>
  <c r="C1627" i="1"/>
  <c r="H1627" i="1" s="1"/>
  <c r="C1626" i="1"/>
  <c r="H1626" i="1" s="1"/>
  <c r="H1625" i="1"/>
  <c r="G1625" i="1"/>
  <c r="C1625" i="1"/>
  <c r="H1624" i="1"/>
  <c r="G1624" i="1"/>
  <c r="C1624" i="1"/>
  <c r="C1623" i="1"/>
  <c r="G1620" i="1"/>
  <c r="C1620" i="1"/>
  <c r="H1620" i="1" s="1"/>
  <c r="C1619" i="1"/>
  <c r="H1619" i="1" s="1"/>
  <c r="C1618" i="1"/>
  <c r="H1618" i="1" s="1"/>
  <c r="H1617" i="1"/>
  <c r="G1617" i="1"/>
  <c r="C1617" i="1"/>
  <c r="H1616" i="1"/>
  <c r="G1616" i="1"/>
  <c r="C1616" i="1"/>
  <c r="C1615" i="1"/>
  <c r="H1614" i="1"/>
  <c r="C1614" i="1"/>
  <c r="G1614" i="1" s="1"/>
  <c r="C1613" i="1"/>
  <c r="G1613" i="1" s="1"/>
  <c r="G1612" i="1"/>
  <c r="C1612" i="1"/>
  <c r="H1612" i="1" s="1"/>
  <c r="C1611" i="1"/>
  <c r="H1611" i="1" s="1"/>
  <c r="C1610" i="1"/>
  <c r="H1610" i="1" s="1"/>
  <c r="H1609" i="1"/>
  <c r="G1609" i="1"/>
  <c r="C1609" i="1"/>
  <c r="H1608" i="1"/>
  <c r="G1608" i="1"/>
  <c r="C1608" i="1"/>
  <c r="C1607" i="1"/>
  <c r="C1606" i="1"/>
  <c r="G1606" i="1" s="1"/>
  <c r="C1605" i="1"/>
  <c r="G1605" i="1" s="1"/>
  <c r="C1603" i="1"/>
  <c r="H1603" i="1" s="1"/>
  <c r="H1601" i="1"/>
  <c r="G1601" i="1"/>
  <c r="C1601" i="1"/>
  <c r="H1600" i="1"/>
  <c r="G1600" i="1"/>
  <c r="C1600" i="1"/>
  <c r="C1599" i="1"/>
  <c r="H1598" i="1"/>
  <c r="C1598" i="1"/>
  <c r="G1598" i="1" s="1"/>
  <c r="H1597" i="1"/>
  <c r="C1597" i="1"/>
  <c r="G1597" i="1" s="1"/>
  <c r="C1596" i="1"/>
  <c r="H1596" i="1" s="1"/>
  <c r="C1595" i="1"/>
  <c r="H1595" i="1" s="1"/>
  <c r="C1594" i="1"/>
  <c r="H1594" i="1" s="1"/>
  <c r="H1593" i="1"/>
  <c r="G1593" i="1"/>
  <c r="C1593" i="1"/>
  <c r="H1592" i="1"/>
  <c r="G1592" i="1"/>
  <c r="C1592" i="1"/>
  <c r="C1591" i="1"/>
  <c r="H1590" i="1"/>
  <c r="C1590" i="1"/>
  <c r="G1590" i="1" s="1"/>
  <c r="H1589" i="1"/>
  <c r="C1589" i="1"/>
  <c r="G1589" i="1" s="1"/>
  <c r="C1588" i="1"/>
  <c r="H1588" i="1" s="1"/>
  <c r="C1587" i="1"/>
  <c r="H1587" i="1" s="1"/>
  <c r="C1586" i="1"/>
  <c r="H1586" i="1" s="1"/>
  <c r="H1585" i="1"/>
  <c r="C1585" i="1"/>
  <c r="G1585" i="1" s="1"/>
  <c r="C1584" i="1"/>
  <c r="G1584" i="1" s="1"/>
  <c r="H1582" i="1"/>
  <c r="C1582" i="1"/>
  <c r="G1582" i="1" s="1"/>
  <c r="J1581" i="1"/>
  <c r="D1581" i="1"/>
  <c r="C1581" i="1"/>
  <c r="D1580" i="1"/>
  <c r="C1580" i="1"/>
  <c r="D1579" i="1"/>
  <c r="C1579" i="1"/>
  <c r="D1578" i="1"/>
  <c r="C1578" i="1"/>
  <c r="J1578" i="1" s="1"/>
  <c r="C1577" i="1"/>
  <c r="J1576" i="1"/>
  <c r="D1576" i="1"/>
  <c r="C1576" i="1"/>
  <c r="D1575" i="1"/>
  <c r="G1575" i="1" s="1"/>
  <c r="C1575" i="1"/>
  <c r="D1574" i="1"/>
  <c r="C1574" i="1"/>
  <c r="D1573" i="1"/>
  <c r="C1573" i="1"/>
  <c r="G1573" i="1" s="1"/>
  <c r="D1572" i="1"/>
  <c r="C1572" i="1"/>
  <c r="D1570" i="1"/>
  <c r="C1570" i="1"/>
  <c r="J1570" i="1" s="1"/>
  <c r="H1569" i="1"/>
  <c r="D1569" i="1"/>
  <c r="C1569" i="1"/>
  <c r="D1568" i="1"/>
  <c r="C1568" i="1"/>
  <c r="D1567" i="1"/>
  <c r="H1567" i="1" s="1"/>
  <c r="C1567" i="1"/>
  <c r="D1566" i="1"/>
  <c r="C1566" i="1"/>
  <c r="D1565" i="1"/>
  <c r="C1565" i="1"/>
  <c r="J1564" i="1"/>
  <c r="D1564" i="1"/>
  <c r="C1564" i="1"/>
  <c r="C1563" i="1"/>
  <c r="G1562" i="1"/>
  <c r="D1562" i="1"/>
  <c r="H1562" i="1" s="1"/>
  <c r="C1562" i="1"/>
  <c r="D1561" i="1"/>
  <c r="C1561" i="1"/>
  <c r="J1561" i="1" s="1"/>
  <c r="D1560" i="1"/>
  <c r="J1560" i="1" s="1"/>
  <c r="C1560" i="1"/>
  <c r="D1559" i="1"/>
  <c r="C1559" i="1"/>
  <c r="D1558" i="1"/>
  <c r="G1558" i="1" s="1"/>
  <c r="C1558" i="1"/>
  <c r="D1557" i="1"/>
  <c r="C1557" i="1"/>
  <c r="D1556" i="1"/>
  <c r="J1554" i="1"/>
  <c r="D1554" i="1"/>
  <c r="C1554" i="1"/>
  <c r="D1553" i="1"/>
  <c r="H1553" i="1" s="1"/>
  <c r="C1553" i="1"/>
  <c r="D1552" i="1"/>
  <c r="C1552" i="1"/>
  <c r="D1551" i="1"/>
  <c r="C1551" i="1"/>
  <c r="D1550" i="1"/>
  <c r="C1550" i="1"/>
  <c r="G1550" i="1" s="1"/>
  <c r="J1549" i="1"/>
  <c r="D1549" i="1"/>
  <c r="H1549" i="1" s="1"/>
  <c r="C1549" i="1"/>
  <c r="G1549" i="1" s="1"/>
  <c r="D1548" i="1"/>
  <c r="C1548" i="1"/>
  <c r="J1548" i="1" s="1"/>
  <c r="C1547" i="1"/>
  <c r="D1546" i="1"/>
  <c r="C1546" i="1"/>
  <c r="D1545" i="1"/>
  <c r="C1545" i="1"/>
  <c r="H1545" i="1" s="1"/>
  <c r="D1544" i="1"/>
  <c r="C1544" i="1"/>
  <c r="D1543" i="1"/>
  <c r="C1543" i="1"/>
  <c r="D1542" i="1"/>
  <c r="C1542" i="1"/>
  <c r="D1541" i="1"/>
  <c r="C1541" i="1"/>
  <c r="D1540" i="1"/>
  <c r="C1540" i="1"/>
  <c r="D1536" i="1"/>
  <c r="C1536" i="1"/>
  <c r="D1535" i="1"/>
  <c r="C1535" i="1"/>
  <c r="H1535" i="1" s="1"/>
  <c r="D1534" i="1"/>
  <c r="C1534" i="1"/>
  <c r="H1533" i="1"/>
  <c r="G1533" i="1"/>
  <c r="D1533" i="1"/>
  <c r="C1533" i="1"/>
  <c r="D1532" i="1"/>
  <c r="C1532" i="1"/>
  <c r="D1531" i="1"/>
  <c r="C1531" i="1"/>
  <c r="G1531" i="1" s="1"/>
  <c r="D1530" i="1"/>
  <c r="C1530" i="1"/>
  <c r="H1529" i="1"/>
  <c r="G1529" i="1"/>
  <c r="D1529" i="1"/>
  <c r="C1529" i="1"/>
  <c r="D1528" i="1"/>
  <c r="C1528" i="1"/>
  <c r="D1527" i="1"/>
  <c r="C1527" i="1"/>
  <c r="H1527" i="1" s="1"/>
  <c r="D1526" i="1"/>
  <c r="C1526" i="1"/>
  <c r="H1525" i="1"/>
  <c r="G1525" i="1"/>
  <c r="D1525" i="1"/>
  <c r="C1525" i="1"/>
  <c r="D1524" i="1"/>
  <c r="C1524" i="1"/>
  <c r="D1523" i="1"/>
  <c r="C1523" i="1"/>
  <c r="G1523" i="1" s="1"/>
  <c r="D1522" i="1"/>
  <c r="C1522" i="1"/>
  <c r="H1521" i="1"/>
  <c r="G1521" i="1"/>
  <c r="D1521" i="1"/>
  <c r="C1521" i="1"/>
  <c r="D1520" i="1"/>
  <c r="C1520" i="1"/>
  <c r="D1519" i="1"/>
  <c r="C1519" i="1"/>
  <c r="H1519" i="1" s="1"/>
  <c r="D1518" i="1"/>
  <c r="C1518" i="1"/>
  <c r="H1517" i="1"/>
  <c r="G1517" i="1"/>
  <c r="D1517" i="1"/>
  <c r="C1517" i="1"/>
  <c r="D1516" i="1"/>
  <c r="C1516" i="1"/>
  <c r="D1515" i="1"/>
  <c r="C1515" i="1"/>
  <c r="G1515" i="1" s="1"/>
  <c r="D1514" i="1"/>
  <c r="C1514" i="1"/>
  <c r="H1513" i="1"/>
  <c r="G1513" i="1"/>
  <c r="D1513" i="1"/>
  <c r="C1513" i="1"/>
  <c r="D1512" i="1"/>
  <c r="C1512" i="1"/>
  <c r="D1511" i="1"/>
  <c r="C1511" i="1"/>
  <c r="H1511" i="1" s="1"/>
  <c r="D1510" i="1"/>
  <c r="C1510" i="1"/>
  <c r="H1509" i="1"/>
  <c r="G1509" i="1"/>
  <c r="D1509" i="1"/>
  <c r="C1509" i="1"/>
  <c r="H1508" i="1"/>
  <c r="G1508" i="1"/>
  <c r="D1508" i="1"/>
  <c r="C1508" i="1"/>
  <c r="H1507" i="1"/>
  <c r="G1507" i="1"/>
  <c r="D1507" i="1"/>
  <c r="C1507" i="1"/>
  <c r="H1506" i="1"/>
  <c r="G1506" i="1"/>
  <c r="D1506" i="1"/>
  <c r="C1506" i="1"/>
  <c r="D1505" i="1"/>
  <c r="H1505" i="1" s="1"/>
  <c r="C1505" i="1"/>
  <c r="H1504" i="1"/>
  <c r="G1504" i="1"/>
  <c r="D1504" i="1"/>
  <c r="C1504" i="1"/>
  <c r="D1503" i="1"/>
  <c r="H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D1388" i="1"/>
  <c r="C1388" i="1"/>
  <c r="G1387" i="1"/>
  <c r="D1387" i="1"/>
  <c r="C1387" i="1"/>
  <c r="D1386" i="1"/>
  <c r="H1386" i="1" s="1"/>
  <c r="C1386" i="1"/>
  <c r="D1385" i="1"/>
  <c r="C1385" i="1"/>
  <c r="G1385" i="1" s="1"/>
  <c r="D1384" i="1"/>
  <c r="C1384" i="1"/>
  <c r="H1384" i="1" s="1"/>
  <c r="H1383" i="1"/>
  <c r="G1383" i="1"/>
  <c r="D1383" i="1"/>
  <c r="C1383" i="1"/>
  <c r="D1382" i="1"/>
  <c r="H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H1265" i="1"/>
  <c r="G1265" i="1"/>
  <c r="D1265" i="1"/>
  <c r="C1265" i="1"/>
  <c r="C1264" i="1"/>
  <c r="D1263" i="1"/>
  <c r="H1263" i="1" s="1"/>
  <c r="C1263" i="1"/>
  <c r="D1262" i="1"/>
  <c r="H1262" i="1" s="1"/>
  <c r="C1262" i="1"/>
  <c r="D1261" i="1"/>
  <c r="H1261" i="1" s="1"/>
  <c r="C1261" i="1"/>
  <c r="D1260" i="1"/>
  <c r="G1260" i="1" s="1"/>
  <c r="C1260" i="1"/>
  <c r="C1259" i="1"/>
  <c r="H1258" i="1"/>
  <c r="G1258" i="1"/>
  <c r="D1258" i="1"/>
  <c r="C1258" i="1"/>
  <c r="G1257" i="1"/>
  <c r="D1257" i="1"/>
  <c r="H1257" i="1" s="1"/>
  <c r="C1257" i="1"/>
  <c r="D1256" i="1"/>
  <c r="H1256" i="1" s="1"/>
  <c r="C1256" i="1"/>
  <c r="C1255"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D1042" i="1"/>
  <c r="H1042" i="1" s="1"/>
  <c r="C1042" i="1"/>
  <c r="H1041" i="1"/>
  <c r="G1041" i="1"/>
  <c r="D1041" i="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D1031" i="1"/>
  <c r="G1031" i="1" s="1"/>
  <c r="C1031" i="1"/>
  <c r="D1030" i="1"/>
  <c r="H1030" i="1" s="1"/>
  <c r="C1030" i="1"/>
  <c r="H1029" i="1"/>
  <c r="G1029" i="1"/>
  <c r="D1029" i="1"/>
  <c r="C1029" i="1"/>
  <c r="H1028" i="1"/>
  <c r="G1028" i="1"/>
  <c r="D1028" i="1"/>
  <c r="C1028" i="1"/>
  <c r="H1027" i="1"/>
  <c r="D1027" i="1"/>
  <c r="G1027" i="1" s="1"/>
  <c r="C1027" i="1"/>
  <c r="H1026" i="1"/>
  <c r="G1026" i="1"/>
  <c r="D1026" i="1"/>
  <c r="C1026" i="1"/>
  <c r="G1025"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H1016" i="1" s="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H734" i="1"/>
  <c r="G734" i="1"/>
  <c r="D734" i="1"/>
  <c r="C734" i="1"/>
  <c r="H733" i="1"/>
  <c r="G733" i="1"/>
  <c r="D733" i="1"/>
  <c r="C733" i="1"/>
  <c r="D732" i="1"/>
  <c r="H732" i="1" s="1"/>
  <c r="C732" i="1"/>
  <c r="H731" i="1"/>
  <c r="G731" i="1"/>
  <c r="D731" i="1"/>
  <c r="C731" i="1"/>
  <c r="D730" i="1"/>
  <c r="H730" i="1" s="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G649" i="1" s="1"/>
  <c r="C649" i="1"/>
  <c r="H648" i="1"/>
  <c r="D648" i="1"/>
  <c r="G648" i="1" s="1"/>
  <c r="C648" i="1"/>
  <c r="D647" i="1"/>
  <c r="H647" i="1" s="1"/>
  <c r="C647" i="1"/>
  <c r="D646" i="1"/>
  <c r="H646" i="1" s="1"/>
  <c r="C646" i="1"/>
  <c r="H645" i="1"/>
  <c r="G645" i="1"/>
  <c r="D645" i="1"/>
  <c r="C645" i="1"/>
  <c r="C642" i="1"/>
  <c r="C641" i="1"/>
  <c r="D636" i="1"/>
  <c r="H636" i="1" s="1"/>
  <c r="C636" i="1"/>
  <c r="H635" i="1"/>
  <c r="D635" i="1"/>
  <c r="G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D422" i="1"/>
  <c r="G422" i="1" s="1"/>
  <c r="C422" i="1"/>
  <c r="C421" i="1"/>
  <c r="H416" i="1"/>
  <c r="G416" i="1"/>
  <c r="D416" i="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H182" i="1"/>
  <c r="D182" i="1"/>
  <c r="G182" i="1" s="1"/>
  <c r="C182" i="1"/>
  <c r="D181" i="1"/>
  <c r="H181" i="1" s="1"/>
  <c r="C181" i="1"/>
  <c r="H180" i="1"/>
  <c r="G180" i="1"/>
  <c r="D180" i="1"/>
  <c r="C180" i="1"/>
  <c r="D179" i="1"/>
  <c r="H179" i="1" s="1"/>
  <c r="C179" i="1"/>
  <c r="H178" i="1"/>
  <c r="D178" i="1"/>
  <c r="G178" i="1" s="1"/>
  <c r="C178" i="1"/>
  <c r="H177" i="1"/>
  <c r="G177" i="1"/>
  <c r="D177" i="1"/>
  <c r="C177" i="1"/>
  <c r="H176" i="1"/>
  <c r="G176" i="1"/>
  <c r="D176" i="1"/>
  <c r="C176" i="1"/>
  <c r="D175" i="1"/>
  <c r="H175" i="1" s="1"/>
  <c r="C175" i="1"/>
  <c r="D174" i="1"/>
  <c r="G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H166" i="1"/>
  <c r="D166" i="1"/>
  <c r="G166" i="1" s="1"/>
  <c r="C166" i="1"/>
  <c r="H165" i="1"/>
  <c r="G165" i="1"/>
  <c r="D165" i="1"/>
  <c r="C165" i="1"/>
  <c r="H164" i="1"/>
  <c r="G164" i="1"/>
  <c r="D164" i="1"/>
  <c r="C164" i="1"/>
  <c r="H163" i="1"/>
  <c r="G163" i="1"/>
  <c r="D163" i="1"/>
  <c r="C163" i="1"/>
  <c r="H162" i="1"/>
  <c r="D162" i="1"/>
  <c r="G162" i="1" s="1"/>
  <c r="C162" i="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D132" i="1"/>
  <c r="G132" i="1" s="1"/>
  <c r="C132" i="1"/>
  <c r="D131" i="1"/>
  <c r="G131" i="1" s="1"/>
  <c r="C131" i="1"/>
  <c r="D130" i="1"/>
  <c r="H130" i="1" s="1"/>
  <c r="C130" i="1"/>
  <c r="H129" i="1"/>
  <c r="G129" i="1"/>
  <c r="D129" i="1"/>
  <c r="C129" i="1"/>
  <c r="H128" i="1"/>
  <c r="G128" i="1"/>
  <c r="D128" i="1"/>
  <c r="C128" i="1"/>
  <c r="H127" i="1"/>
  <c r="G127" i="1"/>
  <c r="D127" i="1"/>
  <c r="C127" i="1"/>
  <c r="H126" i="1"/>
  <c r="G126" i="1"/>
  <c r="D126" i="1"/>
  <c r="C126" i="1"/>
  <c r="H125" i="1"/>
  <c r="D125" i="1"/>
  <c r="G125" i="1" s="1"/>
  <c r="C125" i="1"/>
  <c r="H124" i="1"/>
  <c r="G124" i="1"/>
  <c r="D124" i="1"/>
  <c r="C124" i="1"/>
  <c r="H123" i="1"/>
  <c r="D123" i="1"/>
  <c r="G123" i="1" s="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07" i="9" l="1"/>
  <c r="B307" i="9" s="1"/>
  <c r="G133" i="1"/>
  <c r="G130" i="1"/>
  <c r="E312" i="9"/>
  <c r="B312" i="9" s="1"/>
  <c r="J1541" i="1"/>
  <c r="H1544" i="1"/>
  <c r="H1542" i="1"/>
  <c r="G1306" i="1"/>
  <c r="I41" i="3"/>
  <c r="H1251" i="1"/>
  <c r="H1260" i="1"/>
  <c r="H717" i="1"/>
  <c r="D108" i="1"/>
  <c r="E322" i="9"/>
  <c r="B322" i="9" s="1"/>
  <c r="E327" i="9"/>
  <c r="B327" i="9" s="1"/>
  <c r="E31" i="9"/>
  <c r="B31" i="9" s="1"/>
  <c r="E311" i="9"/>
  <c r="B311" i="9" s="1"/>
  <c r="G1389" i="1"/>
  <c r="H1389" i="1"/>
  <c r="G1580" i="1"/>
  <c r="J1579" i="1"/>
  <c r="G1577" i="1"/>
  <c r="E38" i="7"/>
  <c r="J1575" i="1"/>
  <c r="G1572" i="1"/>
  <c r="J1569" i="1"/>
  <c r="J1568" i="1"/>
  <c r="G1567" i="1"/>
  <c r="E22" i="7"/>
  <c r="I34" i="3" s="1"/>
  <c r="J1566" i="1"/>
  <c r="H1580" i="1"/>
  <c r="I1580" i="1" s="1"/>
  <c r="J1580" i="1"/>
  <c r="H1578" i="1"/>
  <c r="H1577" i="1"/>
  <c r="G1578" i="1"/>
  <c r="H1575" i="1"/>
  <c r="I1575" i="1" s="1"/>
  <c r="J1574" i="1"/>
  <c r="H1572" i="1"/>
  <c r="H1573" i="1"/>
  <c r="I1573" i="1" s="1"/>
  <c r="J1573" i="1"/>
  <c r="D38" i="7"/>
  <c r="G1569" i="1"/>
  <c r="I1569" i="1" s="1"/>
  <c r="J1567" i="1"/>
  <c r="I1567" i="1"/>
  <c r="G1566" i="1"/>
  <c r="G1565" i="1"/>
  <c r="G1563" i="1"/>
  <c r="H1563" i="1"/>
  <c r="G1559" i="1"/>
  <c r="G1560" i="1"/>
  <c r="H1560" i="1"/>
  <c r="J1562" i="1"/>
  <c r="H1559" i="1"/>
  <c r="C1555" i="1"/>
  <c r="C1556" i="1"/>
  <c r="H1556" i="1" s="1"/>
  <c r="H1554" i="1"/>
  <c r="G1552" i="1"/>
  <c r="J1550" i="1"/>
  <c r="J1547" i="1"/>
  <c r="D6" i="7"/>
  <c r="J1546" i="1"/>
  <c r="J1545" i="1"/>
  <c r="G1545" i="1"/>
  <c r="I1545" i="1" s="1"/>
  <c r="J1543" i="1"/>
  <c r="J1542" i="1"/>
  <c r="G1542" i="1"/>
  <c r="G1554" i="1"/>
  <c r="I1554" i="1" s="1"/>
  <c r="G1553" i="1"/>
  <c r="I1550" i="1"/>
  <c r="H1550" i="1"/>
  <c r="I1549" i="1"/>
  <c r="E6" i="7"/>
  <c r="G1546" i="1"/>
  <c r="H1546" i="1"/>
  <c r="G1544" i="1"/>
  <c r="G1541" i="1"/>
  <c r="H1541" i="1"/>
  <c r="G1267" i="1"/>
  <c r="G1263" i="1"/>
  <c r="E305" i="9"/>
  <c r="B305" i="9" s="1"/>
  <c r="G1262" i="1"/>
  <c r="G1384" i="1"/>
  <c r="H1385" i="1"/>
  <c r="H1387" i="1"/>
  <c r="H1388" i="1"/>
  <c r="G1388" i="1"/>
  <c r="G1386" i="1"/>
  <c r="G1382" i="1"/>
  <c r="G636" i="1"/>
  <c r="G299" i="1"/>
  <c r="E329" i="9"/>
  <c r="B329" i="9" s="1"/>
  <c r="E324" i="9"/>
  <c r="B324" i="9" s="1"/>
  <c r="E37" i="9"/>
  <c r="B37" i="9" s="1"/>
  <c r="H1681" i="1"/>
  <c r="G1681" i="1"/>
  <c r="H1613" i="1"/>
  <c r="H1606" i="1"/>
  <c r="G1604" i="1"/>
  <c r="H1605" i="1"/>
  <c r="D25" i="8"/>
  <c r="C1602" i="1" s="1"/>
  <c r="H1602" i="1" s="1"/>
  <c r="H1584" i="1"/>
  <c r="G1588" i="1"/>
  <c r="G1503" i="1"/>
  <c r="G1505" i="1"/>
  <c r="F107" i="6"/>
  <c r="G1261" i="1"/>
  <c r="H1264" i="1"/>
  <c r="G1264" i="1"/>
  <c r="E304" i="9"/>
  <c r="B304" i="9" s="1"/>
  <c r="G1266" i="1"/>
  <c r="E255" i="5"/>
  <c r="D1259" i="1" s="1"/>
  <c r="G1256" i="1"/>
  <c r="G1184" i="1"/>
  <c r="G1183" i="1"/>
  <c r="G1167" i="1"/>
  <c r="H1057" i="1"/>
  <c r="G1060" i="1"/>
  <c r="G1040" i="1"/>
  <c r="G1042" i="1"/>
  <c r="E12" i="5"/>
  <c r="D1017" i="1" s="1"/>
  <c r="F35" i="5"/>
  <c r="G1033" i="1"/>
  <c r="G1030" i="1"/>
  <c r="G1024" i="1"/>
  <c r="G1016" i="1"/>
  <c r="F8" i="5"/>
  <c r="E55" i="9"/>
  <c r="B55" i="9" s="1"/>
  <c r="G732" i="1"/>
  <c r="G730" i="1"/>
  <c r="G676" i="1"/>
  <c r="G647" i="1"/>
  <c r="H649" i="1"/>
  <c r="F656" i="4"/>
  <c r="G646" i="1"/>
  <c r="H421" i="1"/>
  <c r="G421" i="1"/>
  <c r="F426" i="4"/>
  <c r="E648" i="4"/>
  <c r="D642" i="1" s="1"/>
  <c r="E294" i="9"/>
  <c r="B294" i="9" s="1"/>
  <c r="E320" i="9"/>
  <c r="B320" i="9" s="1"/>
  <c r="F236" i="9"/>
  <c r="B236" i="9" s="1"/>
  <c r="E36" i="9"/>
  <c r="B36" i="9" s="1"/>
  <c r="E326" i="9"/>
  <c r="B326" i="9" s="1"/>
  <c r="E360" i="4"/>
  <c r="D355" i="1" s="1"/>
  <c r="G374" i="1"/>
  <c r="G213" i="1"/>
  <c r="F216" i="4"/>
  <c r="D212" i="1"/>
  <c r="G190" i="1"/>
  <c r="B242" i="9"/>
  <c r="F194" i="4"/>
  <c r="G181" i="1"/>
  <c r="B239" i="9"/>
  <c r="H174" i="1"/>
  <c r="G179" i="1"/>
  <c r="E50" i="9"/>
  <c r="B50" i="9" s="1"/>
  <c r="G175" i="1"/>
  <c r="G161" i="1"/>
  <c r="H161" i="1"/>
  <c r="F165" i="4"/>
  <c r="E164" i="4"/>
  <c r="D160" i="1" s="1"/>
  <c r="G156" i="1"/>
  <c r="G158" i="1"/>
  <c r="E153" i="4"/>
  <c r="D149" i="1" s="1"/>
  <c r="H149" i="1" s="1"/>
  <c r="F237" i="9"/>
  <c r="B237" i="9" s="1"/>
  <c r="F154" i="4"/>
  <c r="D150" i="1"/>
  <c r="H131" i="1"/>
  <c r="F135" i="4"/>
  <c r="E125" i="4"/>
  <c r="D121" i="1" s="1"/>
  <c r="H122" i="1"/>
  <c r="E106" i="4"/>
  <c r="D102" i="1" s="1"/>
  <c r="F106" i="4"/>
  <c r="H64" i="1"/>
  <c r="H45" i="1"/>
  <c r="G45" i="1"/>
  <c r="I1553" i="1"/>
  <c r="I1559" i="1"/>
  <c r="H1515" i="1"/>
  <c r="H1523" i="1"/>
  <c r="H1531" i="1"/>
  <c r="G1548" i="1"/>
  <c r="J1552" i="1"/>
  <c r="J1558" i="1"/>
  <c r="H1565" i="1"/>
  <c r="I1565" i="1" s="1"/>
  <c r="H1574" i="1"/>
  <c r="G1574" i="1"/>
  <c r="H1576" i="1"/>
  <c r="G1576" i="1"/>
  <c r="I1578" i="1"/>
  <c r="G1596" i="1"/>
  <c r="G1628" i="1"/>
  <c r="G1636" i="1"/>
  <c r="G1644" i="1"/>
  <c r="G1652" i="1"/>
  <c r="G1660" i="1"/>
  <c r="G1668" i="1"/>
  <c r="G1676" i="1"/>
  <c r="G1684" i="1"/>
  <c r="H1516" i="1"/>
  <c r="G1516" i="1"/>
  <c r="H1524" i="1"/>
  <c r="G1524" i="1"/>
  <c r="H1532" i="1"/>
  <c r="G1532" i="1"/>
  <c r="H1540" i="1"/>
  <c r="G1540" i="1"/>
  <c r="H1548" i="1"/>
  <c r="J1553" i="1"/>
  <c r="J1559" i="1"/>
  <c r="E177" i="5"/>
  <c r="H336" i="9"/>
  <c r="H25" i="3"/>
  <c r="E141" i="6"/>
  <c r="I27" i="3"/>
  <c r="G1602" i="1"/>
  <c r="H1564" i="1"/>
  <c r="G1564" i="1"/>
  <c r="I1564" i="1" s="1"/>
  <c r="H1568" i="1"/>
  <c r="G1568" i="1"/>
  <c r="H1570" i="1"/>
  <c r="G1570" i="1"/>
  <c r="H1581" i="1"/>
  <c r="G1581" i="1"/>
  <c r="H1615" i="1"/>
  <c r="G1615" i="1"/>
  <c r="F283" i="4"/>
  <c r="D273" i="4"/>
  <c r="G1511" i="1"/>
  <c r="H1514" i="1"/>
  <c r="G1514" i="1"/>
  <c r="G1519" i="1"/>
  <c r="H1522" i="1"/>
  <c r="G1522" i="1"/>
  <c r="G1527" i="1"/>
  <c r="H1530" i="1"/>
  <c r="G1530" i="1"/>
  <c r="G1535" i="1"/>
  <c r="J1544" i="1"/>
  <c r="H1547" i="1"/>
  <c r="G1547" i="1"/>
  <c r="H1552" i="1"/>
  <c r="H1558" i="1"/>
  <c r="I1558" i="1" s="1"/>
  <c r="H1566" i="1"/>
  <c r="I1566" i="1" s="1"/>
  <c r="H1579" i="1"/>
  <c r="G1579" i="1"/>
  <c r="H1607" i="1"/>
  <c r="G1607" i="1"/>
  <c r="I1562" i="1"/>
  <c r="D6" i="4"/>
  <c r="D230" i="4"/>
  <c r="H1512" i="1"/>
  <c r="G1512" i="1"/>
  <c r="H1520" i="1"/>
  <c r="G1520" i="1"/>
  <c r="H1528" i="1"/>
  <c r="G1528" i="1"/>
  <c r="H1536" i="1"/>
  <c r="G1536" i="1"/>
  <c r="H1551" i="1"/>
  <c r="G1551" i="1"/>
  <c r="I1551" i="1" s="1"/>
  <c r="H1557" i="1"/>
  <c r="G1557" i="1"/>
  <c r="J1565" i="1"/>
  <c r="H1599" i="1"/>
  <c r="G1599" i="1"/>
  <c r="F49" i="4"/>
  <c r="H1591" i="1"/>
  <c r="G1591" i="1"/>
  <c r="H1623" i="1"/>
  <c r="G1623" i="1"/>
  <c r="H1631" i="1"/>
  <c r="G1631" i="1"/>
  <c r="H1639" i="1"/>
  <c r="G1639" i="1"/>
  <c r="H1647" i="1"/>
  <c r="G1647" i="1"/>
  <c r="H1655" i="1"/>
  <c r="G1655" i="1"/>
  <c r="H1663" i="1"/>
  <c r="G1663" i="1"/>
  <c r="H1671" i="1"/>
  <c r="G1671" i="1"/>
  <c r="H1679" i="1"/>
  <c r="G1679" i="1"/>
  <c r="H1510" i="1"/>
  <c r="G1510" i="1"/>
  <c r="H1518" i="1"/>
  <c r="G1518" i="1"/>
  <c r="H1526" i="1"/>
  <c r="G1526" i="1"/>
  <c r="H1534" i="1"/>
  <c r="G1534" i="1"/>
  <c r="H1543" i="1"/>
  <c r="G1543" i="1"/>
  <c r="J1551" i="1"/>
  <c r="J1557" i="1"/>
  <c r="H1561" i="1"/>
  <c r="G1561" i="1"/>
  <c r="I1561" i="1" s="1"/>
  <c r="H1583" i="1"/>
  <c r="G1583" i="1"/>
  <c r="F134" i="4"/>
  <c r="E273" i="4"/>
  <c r="D269" i="1" s="1"/>
  <c r="E640" i="4"/>
  <c r="D634" i="1" s="1"/>
  <c r="F5" i="6"/>
  <c r="F7" i="4"/>
  <c r="F141" i="4"/>
  <c r="D430" i="4"/>
  <c r="D45" i="8"/>
  <c r="G1586" i="1"/>
  <c r="G1594" i="1"/>
  <c r="G1610" i="1"/>
  <c r="G1618" i="1"/>
  <c r="G1626" i="1"/>
  <c r="G1634" i="1"/>
  <c r="G1642" i="1"/>
  <c r="G1650" i="1"/>
  <c r="G1658" i="1"/>
  <c r="G1666" i="1"/>
  <c r="G1674" i="1"/>
  <c r="G1682" i="1"/>
  <c r="E647" i="4"/>
  <c r="D641" i="1" s="1"/>
  <c r="D202" i="4"/>
  <c r="D221" i="4"/>
  <c r="D373" i="4"/>
  <c r="F431" i="4"/>
  <c r="D152" i="4"/>
  <c r="D321" i="4"/>
  <c r="D479" i="4"/>
  <c r="G339" i="9"/>
  <c r="E339" i="9" s="1"/>
  <c r="B339" i="9" s="1"/>
  <c r="F219" i="5"/>
  <c r="D44" i="8"/>
  <c r="G1587" i="1"/>
  <c r="G1595" i="1"/>
  <c r="G1603" i="1"/>
  <c r="G1611" i="1"/>
  <c r="G1619" i="1"/>
  <c r="G1627" i="1"/>
  <c r="G1635" i="1"/>
  <c r="G1643" i="1"/>
  <c r="G1651" i="1"/>
  <c r="G1659" i="1"/>
  <c r="G1667" i="1"/>
  <c r="G1675" i="1"/>
  <c r="G1683" i="1"/>
  <c r="E321" i="4"/>
  <c r="D316" i="1" s="1"/>
  <c r="F70" i="5"/>
  <c r="D178" i="5"/>
  <c r="G209" i="9"/>
  <c r="E209" i="9" s="1"/>
  <c r="B209" i="9" s="1"/>
  <c r="G213" i="9"/>
  <c r="E213" i="9" s="1"/>
  <c r="B213" i="9" s="1"/>
  <c r="G217" i="9"/>
  <c r="E217" i="9" s="1"/>
  <c r="B217" i="9" s="1"/>
  <c r="G221" i="9"/>
  <c r="E221" i="9" s="1"/>
  <c r="B221" i="9" s="1"/>
  <c r="G225" i="9"/>
  <c r="E225" i="9" s="1"/>
  <c r="B225" i="9" s="1"/>
  <c r="B319" i="9"/>
  <c r="D629" i="4"/>
  <c r="D88" i="5"/>
  <c r="D69" i="5" s="1"/>
  <c r="D203" i="5"/>
  <c r="D35" i="6"/>
  <c r="I10" i="9"/>
  <c r="B75" i="9"/>
  <c r="B83" i="9"/>
  <c r="B91" i="9"/>
  <c r="E161" i="9"/>
  <c r="B161" i="9" s="1"/>
  <c r="G176" i="9"/>
  <c r="E176" i="9" s="1"/>
  <c r="B176" i="9" s="1"/>
  <c r="F248" i="9"/>
  <c r="B248" i="9" s="1"/>
  <c r="F280" i="9"/>
  <c r="B280" i="9" s="1"/>
  <c r="B330" i="9"/>
  <c r="D522" i="4"/>
  <c r="E88" i="5"/>
  <c r="D1093" i="1" s="1"/>
  <c r="G302" i="9"/>
  <c r="E302" i="9" s="1"/>
  <c r="B302" i="9" s="1"/>
  <c r="D597" i="4"/>
  <c r="D535" i="4" s="1"/>
  <c r="E156" i="9"/>
  <c r="B156" i="9" s="1"/>
  <c r="G315" i="9"/>
  <c r="G316" i="9"/>
  <c r="D89" i="6"/>
  <c r="B102" i="9"/>
  <c r="B118" i="9"/>
  <c r="B123" i="9"/>
  <c r="B134" i="9"/>
  <c r="B139" i="9"/>
  <c r="B150" i="9"/>
  <c r="B155" i="9"/>
  <c r="F240" i="9"/>
  <c r="B240" i="9" s="1"/>
  <c r="F272" i="9"/>
  <c r="B272" i="9" s="1"/>
  <c r="E317" i="9"/>
  <c r="B317" i="9" s="1"/>
  <c r="H315" i="9"/>
  <c r="H316" i="9"/>
  <c r="G343" i="9"/>
  <c r="E343" i="9" s="1"/>
  <c r="G178" i="9"/>
  <c r="E178" i="9" s="1"/>
  <c r="B178" i="9" s="1"/>
  <c r="L207" i="9"/>
  <c r="F207" i="9" s="1"/>
  <c r="G211" i="9"/>
  <c r="E211" i="9" s="1"/>
  <c r="B211" i="9" s="1"/>
  <c r="G215" i="9"/>
  <c r="E215" i="9" s="1"/>
  <c r="B215" i="9" s="1"/>
  <c r="G219" i="9"/>
  <c r="E219" i="9" s="1"/>
  <c r="B219" i="9" s="1"/>
  <c r="G223" i="9"/>
  <c r="E223" i="9" s="1"/>
  <c r="B223" i="9" s="1"/>
  <c r="F298" i="9"/>
  <c r="F150" i="5"/>
  <c r="G180"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66" i="9"/>
  <c r="B66" i="9" s="1"/>
  <c r="B76" i="9"/>
  <c r="B84" i="9"/>
  <c r="B92" i="9"/>
  <c r="E169" i="9"/>
  <c r="B169" i="9" s="1"/>
  <c r="F232" i="9"/>
  <c r="B232" i="9" s="1"/>
  <c r="F264" i="9"/>
  <c r="B264" i="9" s="1"/>
  <c r="G314" i="9"/>
  <c r="E314" i="9" s="1"/>
  <c r="B314" i="9" s="1"/>
  <c r="D147" i="5"/>
  <c r="G174" i="9"/>
  <c r="E174" i="9" s="1"/>
  <c r="B174" i="9" s="1"/>
  <c r="B235" i="9"/>
  <c r="B250" i="9"/>
  <c r="B267" i="9"/>
  <c r="B282" i="9"/>
  <c r="G300" i="9"/>
  <c r="E300" i="9" s="1"/>
  <c r="B300" i="9" s="1"/>
  <c r="G309" i="9"/>
  <c r="E147" i="5"/>
  <c r="D1152" i="1" s="1"/>
  <c r="B99" i="9"/>
  <c r="B110" i="9"/>
  <c r="B115" i="9"/>
  <c r="B126" i="9"/>
  <c r="B131" i="9"/>
  <c r="B142" i="9"/>
  <c r="B147" i="9"/>
  <c r="F256" i="9"/>
  <c r="B256" i="9" s="1"/>
  <c r="F288" i="9"/>
  <c r="B288" i="9" s="1"/>
  <c r="H309" i="9"/>
  <c r="I1544" i="1" l="1"/>
  <c r="I1542" i="1"/>
  <c r="H19" i="9"/>
  <c r="E19" i="9" s="1"/>
  <c r="B19" i="9" s="1"/>
  <c r="E316" i="9"/>
  <c r="B316" i="9" s="1"/>
  <c r="H108" i="1"/>
  <c r="G108" i="1"/>
  <c r="I35" i="3"/>
  <c r="D1571" i="1"/>
  <c r="I1568" i="1"/>
  <c r="E5" i="7"/>
  <c r="I33" i="3" s="1"/>
  <c r="D1555" i="1"/>
  <c r="G1555" i="1" s="1"/>
  <c r="C1571" i="1"/>
  <c r="H35" i="3"/>
  <c r="I1560" i="1"/>
  <c r="H1555" i="1"/>
  <c r="G1556" i="1"/>
  <c r="I1552" i="1"/>
  <c r="D5" i="7"/>
  <c r="C1539" i="1"/>
  <c r="D1539" i="1"/>
  <c r="I1546" i="1"/>
  <c r="I1541" i="1"/>
  <c r="G1259" i="1"/>
  <c r="H1259" i="1"/>
  <c r="F255" i="5"/>
  <c r="E251" i="5"/>
  <c r="F251" i="5" s="1"/>
  <c r="G1017" i="1"/>
  <c r="H1017" i="1"/>
  <c r="F12" i="5"/>
  <c r="E7" i="5"/>
  <c r="F7" i="5" s="1"/>
  <c r="F228" i="9"/>
  <c r="B228" i="9" s="1"/>
  <c r="H642" i="1"/>
  <c r="G642" i="1"/>
  <c r="H212" i="1"/>
  <c r="G212" i="1"/>
  <c r="F164" i="4"/>
  <c r="H160" i="1"/>
  <c r="G160" i="1"/>
  <c r="F153" i="4"/>
  <c r="E152" i="4"/>
  <c r="I18" i="3" s="1"/>
  <c r="G24" i="9"/>
  <c r="G149" i="1"/>
  <c r="H24" i="9"/>
  <c r="H150" i="1"/>
  <c r="G150" i="1"/>
  <c r="H121" i="1"/>
  <c r="G121" i="1"/>
  <c r="F125" i="4"/>
  <c r="G102" i="1"/>
  <c r="H102" i="1"/>
  <c r="E6" i="4"/>
  <c r="I17" i="3" s="1"/>
  <c r="H23" i="3"/>
  <c r="C1074" i="1"/>
  <c r="D6" i="5"/>
  <c r="D640" i="4"/>
  <c r="F535" i="4"/>
  <c r="C529" i="1"/>
  <c r="H641" i="1"/>
  <c r="G641" i="1"/>
  <c r="I24" i="3"/>
  <c r="D1181" i="1"/>
  <c r="E315" i="9"/>
  <c r="B315" i="9" s="1"/>
  <c r="E69" i="5"/>
  <c r="F479" i="4"/>
  <c r="C473" i="1"/>
  <c r="F647" i="4"/>
  <c r="I1557" i="1"/>
  <c r="I1570" i="1"/>
  <c r="I1574" i="1"/>
  <c r="F321" i="4"/>
  <c r="D308" i="4"/>
  <c r="C316" i="1"/>
  <c r="F147" i="5"/>
  <c r="C1152" i="1"/>
  <c r="F597" i="4"/>
  <c r="C591" i="1"/>
  <c r="D299" i="4"/>
  <c r="H18" i="3"/>
  <c r="C148" i="1"/>
  <c r="F273" i="4"/>
  <c r="C269" i="1"/>
  <c r="B343" i="9"/>
  <c r="K1481" i="9"/>
  <c r="G344" i="9"/>
  <c r="E344" i="9" s="1"/>
  <c r="B344" i="9" s="1"/>
  <c r="I39" i="3"/>
  <c r="C1621" i="1"/>
  <c r="I31" i="3"/>
  <c r="D1537" i="1"/>
  <c r="E308" i="4"/>
  <c r="E180" i="9"/>
  <c r="B180" i="9" s="1"/>
  <c r="E179" i="9"/>
  <c r="B179" i="9" s="1"/>
  <c r="F35" i="6"/>
  <c r="H28" i="3"/>
  <c r="C1431" i="1"/>
  <c r="F373" i="4"/>
  <c r="C368" i="1"/>
  <c r="D360" i="4"/>
  <c r="F522" i="4"/>
  <c r="C516" i="1"/>
  <c r="G338" i="9"/>
  <c r="E338" i="9" s="1"/>
  <c r="B338" i="9" s="1"/>
  <c r="F203" i="5"/>
  <c r="C1207" i="1"/>
  <c r="F221" i="4"/>
  <c r="C217" i="1"/>
  <c r="C1622" i="1"/>
  <c r="I40" i="3"/>
  <c r="I1543" i="1"/>
  <c r="F230" i="4"/>
  <c r="C226" i="1"/>
  <c r="I1579" i="1"/>
  <c r="I1548" i="1"/>
  <c r="F629" i="4"/>
  <c r="C623" i="1"/>
  <c r="D639" i="4"/>
  <c r="F430" i="4"/>
  <c r="C424" i="1"/>
  <c r="E309" i="9"/>
  <c r="B309" i="9" s="1"/>
  <c r="F89" i="6"/>
  <c r="C1485" i="1"/>
  <c r="F88" i="5"/>
  <c r="C1093" i="1"/>
  <c r="G336" i="9"/>
  <c r="E336" i="9" s="1"/>
  <c r="B336" i="9" s="1"/>
  <c r="D177" i="5"/>
  <c r="F178" i="5"/>
  <c r="C1182" i="1"/>
  <c r="F202" i="4"/>
  <c r="C198" i="1"/>
  <c r="D141" i="6"/>
  <c r="D300" i="4"/>
  <c r="H17" i="3"/>
  <c r="C2" i="1"/>
  <c r="I1581" i="1"/>
  <c r="I1576" i="1"/>
  <c r="D1538" i="1" l="1"/>
  <c r="I25" i="3"/>
  <c r="G1571" i="1"/>
  <c r="H1571" i="1"/>
  <c r="C1538" i="1"/>
  <c r="H33" i="3"/>
  <c r="G1539" i="1"/>
  <c r="G346" i="9"/>
  <c r="E346" i="9" s="1"/>
  <c r="H1539" i="1"/>
  <c r="D1255" i="1"/>
  <c r="H1255" i="1" s="1"/>
  <c r="E176" i="5"/>
  <c r="D1180" i="1" s="1"/>
  <c r="D1012" i="1"/>
  <c r="H1012" i="1" s="1"/>
  <c r="I22" i="3"/>
  <c r="E299" i="4"/>
  <c r="F299" i="4" s="1"/>
  <c r="F152" i="4"/>
  <c r="D148" i="1"/>
  <c r="H148" i="1" s="1"/>
  <c r="E24" i="9"/>
  <c r="B24" i="9" s="1"/>
  <c r="D2" i="1"/>
  <c r="G2" i="1" s="1"/>
  <c r="F6" i="4"/>
  <c r="F141" i="6"/>
  <c r="H31" i="3"/>
  <c r="C1537" i="1"/>
  <c r="G348" i="9"/>
  <c r="E348" i="9" s="1"/>
  <c r="H516" i="1"/>
  <c r="G516" i="1"/>
  <c r="H316" i="1"/>
  <c r="G316" i="1"/>
  <c r="H473" i="1"/>
  <c r="G473" i="1"/>
  <c r="H1621" i="1"/>
  <c r="G1621" i="1"/>
  <c r="H11" i="3"/>
  <c r="G529" i="1"/>
  <c r="H529" i="1"/>
  <c r="H623" i="1"/>
  <c r="G623" i="1"/>
  <c r="G1622" i="1"/>
  <c r="H1622" i="1"/>
  <c r="F360" i="4"/>
  <c r="D418" i="4"/>
  <c r="C355" i="1"/>
  <c r="E417" i="4"/>
  <c r="D412" i="1" s="1"/>
  <c r="D303" i="1"/>
  <c r="E418" i="4"/>
  <c r="D413" i="1" s="1"/>
  <c r="I23" i="3"/>
  <c r="D1074" i="1"/>
  <c r="H1074" i="1" s="1"/>
  <c r="E6" i="5"/>
  <c r="F6" i="5" s="1"/>
  <c r="H198" i="1"/>
  <c r="G198" i="1"/>
  <c r="H1485" i="1"/>
  <c r="G1485" i="1"/>
  <c r="G217" i="1"/>
  <c r="H217" i="1"/>
  <c r="H368" i="1"/>
  <c r="G368" i="1"/>
  <c r="F640" i="4"/>
  <c r="C634" i="1"/>
  <c r="F639" i="4"/>
  <c r="C633" i="1"/>
  <c r="D423" i="4"/>
  <c r="D301" i="4"/>
  <c r="C295" i="1"/>
  <c r="G306" i="9"/>
  <c r="E306" i="9" s="1"/>
  <c r="B306" i="9" s="1"/>
  <c r="G299" i="9"/>
  <c r="C1011" i="1"/>
  <c r="H1182" i="1"/>
  <c r="G1182" i="1"/>
  <c r="H1207" i="1"/>
  <c r="G1207" i="1"/>
  <c r="H1431" i="1"/>
  <c r="G1431" i="1"/>
  <c r="H9" i="3"/>
  <c r="H591" i="1"/>
  <c r="G591" i="1"/>
  <c r="G1093" i="1"/>
  <c r="H1093" i="1"/>
  <c r="D417" i="4"/>
  <c r="F308" i="4"/>
  <c r="C303" i="1"/>
  <c r="D422" i="4"/>
  <c r="C296" i="1"/>
  <c r="H226" i="1"/>
  <c r="G226" i="1"/>
  <c r="E342" i="9"/>
  <c r="F177" i="5"/>
  <c r="D176" i="5"/>
  <c r="H24" i="3"/>
  <c r="C1181" i="1"/>
  <c r="H424" i="1"/>
  <c r="G424" i="1"/>
  <c r="E422" i="4"/>
  <c r="G269" i="1"/>
  <c r="H269" i="1"/>
  <c r="H1152" i="1"/>
  <c r="G1152" i="1"/>
  <c r="F69" i="5"/>
  <c r="H1538" i="1" l="1"/>
  <c r="G1538" i="1"/>
  <c r="B346" i="9"/>
  <c r="E345" i="9"/>
  <c r="I10" i="3" s="1"/>
  <c r="G1255" i="1"/>
  <c r="G1012" i="1"/>
  <c r="D295" i="1"/>
  <c r="H295" i="1" s="1"/>
  <c r="E301" i="4"/>
  <c r="D297" i="1" s="1"/>
  <c r="E423" i="4"/>
  <c r="D418" i="1" s="1"/>
  <c r="E300" i="4"/>
  <c r="D296" i="1" s="1"/>
  <c r="H296" i="1" s="1"/>
  <c r="G148" i="1"/>
  <c r="H2" i="1"/>
  <c r="E643" i="4"/>
  <c r="E424" i="4"/>
  <c r="D419" i="1" s="1"/>
  <c r="D417" i="1"/>
  <c r="D644" i="4"/>
  <c r="D425" i="4"/>
  <c r="C418" i="1"/>
  <c r="G20" i="9"/>
  <c r="N3" i="9"/>
  <c r="I11" i="3"/>
  <c r="F301" i="4"/>
  <c r="C297" i="1"/>
  <c r="H633" i="1"/>
  <c r="G633" i="1"/>
  <c r="H303" i="1"/>
  <c r="G303" i="1"/>
  <c r="G1074" i="1"/>
  <c r="E347" i="9"/>
  <c r="I9" i="3" s="1"/>
  <c r="B348" i="9"/>
  <c r="F417" i="4"/>
  <c r="C412" i="1"/>
  <c r="H1181" i="1"/>
  <c r="G1181" i="1"/>
  <c r="F176" i="5"/>
  <c r="C1180" i="1"/>
  <c r="D643" i="4"/>
  <c r="D424" i="4"/>
  <c r="F422" i="4"/>
  <c r="C417" i="1"/>
  <c r="H634" i="1"/>
  <c r="G634" i="1"/>
  <c r="H355" i="1"/>
  <c r="G355" i="1"/>
  <c r="H1537" i="1"/>
  <c r="G1537" i="1"/>
  <c r="F418" i="4"/>
  <c r="C413" i="1"/>
  <c r="K3" i="9"/>
  <c r="H299" i="9"/>
  <c r="E299" i="9" s="1"/>
  <c r="D1011" i="1"/>
  <c r="H8" i="3" s="1"/>
  <c r="H1011" i="1" l="1"/>
  <c r="E425" i="4"/>
  <c r="D420" i="1" s="1"/>
  <c r="H20" i="9"/>
  <c r="E20" i="9" s="1"/>
  <c r="B20" i="9" s="1"/>
  <c r="E644" i="4"/>
  <c r="E646" i="4" s="1"/>
  <c r="F423" i="4"/>
  <c r="G295" i="1"/>
  <c r="F300" i="4"/>
  <c r="G296" i="1"/>
  <c r="M3" i="9"/>
  <c r="B299" i="9"/>
  <c r="G413" i="1"/>
  <c r="H413" i="1"/>
  <c r="G417" i="1"/>
  <c r="H417" i="1"/>
  <c r="G1011" i="1"/>
  <c r="G297" i="1"/>
  <c r="H297" i="1"/>
  <c r="D646" i="4"/>
  <c r="F644" i="4"/>
  <c r="C638" i="1"/>
  <c r="F643" i="4"/>
  <c r="D645" i="4"/>
  <c r="C637" i="1"/>
  <c r="H412" i="1"/>
  <c r="G412" i="1"/>
  <c r="D637" i="1"/>
  <c r="F424" i="4"/>
  <c r="C419" i="1"/>
  <c r="H1180" i="1"/>
  <c r="G1180" i="1"/>
  <c r="H418" i="1"/>
  <c r="G418" i="1"/>
  <c r="F425" i="4"/>
  <c r="C420" i="1"/>
  <c r="E645" i="4" l="1"/>
  <c r="E650" i="4" s="1"/>
  <c r="D638" i="1"/>
  <c r="G638" i="1" s="1"/>
  <c r="H419" i="1"/>
  <c r="G419" i="1"/>
  <c r="F646" i="4"/>
  <c r="D650" i="4"/>
  <c r="C640" i="1"/>
  <c r="H420" i="1"/>
  <c r="G420" i="1"/>
  <c r="D640" i="1"/>
  <c r="H637" i="1"/>
  <c r="G637" i="1"/>
  <c r="D649" i="4"/>
  <c r="C639" i="1"/>
  <c r="H334" i="9"/>
  <c r="G334" i="9"/>
  <c r="F645" i="4" l="1"/>
  <c r="E334" i="9"/>
  <c r="B334" i="9" s="1"/>
  <c r="H638" i="1"/>
  <c r="D639" i="1"/>
  <c r="H639" i="1" s="1"/>
  <c r="E649" i="4"/>
  <c r="F649" i="4" s="1"/>
  <c r="H19" i="3"/>
  <c r="C643" i="1"/>
  <c r="G297" i="9"/>
  <c r="E297" i="9" s="1"/>
  <c r="B297" i="9" s="1"/>
  <c r="F650" i="4"/>
  <c r="H20" i="3"/>
  <c r="C644" i="1"/>
  <c r="H640" i="1"/>
  <c r="G640" i="1"/>
  <c r="I20" i="3"/>
  <c r="D644" i="1"/>
  <c r="D643" i="1" l="1"/>
  <c r="H7" i="3" s="1"/>
  <c r="J3" i="9" s="1"/>
  <c r="I19" i="3"/>
  <c r="E298" i="9"/>
  <c r="I8" i="3" s="1"/>
  <c r="G639" i="1"/>
  <c r="H644" i="1"/>
  <c r="G644" i="1"/>
  <c r="G643" i="1" l="1"/>
  <c r="H643" i="1"/>
  <c r="G295" i="9"/>
  <c r="H295" i="9"/>
  <c r="H18" i="9"/>
  <c r="G18" i="9"/>
  <c r="L293" i="9"/>
  <c r="F293" i="9" s="1"/>
  <c r="L16" i="9"/>
  <c r="M16" i="9"/>
  <c r="I6" i="9"/>
  <c r="H17" i="9"/>
  <c r="I5" i="9"/>
  <c r="J7" i="9"/>
  <c r="J9" i="9"/>
  <c r="G21" i="9"/>
  <c r="J11" i="9"/>
  <c r="J8" i="9"/>
  <c r="G22" i="9"/>
  <c r="K10" i="9"/>
  <c r="K12" i="9"/>
  <c r="K6" i="9"/>
  <c r="I8" i="9"/>
  <c r="J6" i="9"/>
  <c r="L15" i="9"/>
  <c r="I11" i="9"/>
  <c r="K11" i="9"/>
  <c r="J5" i="9"/>
  <c r="K5" i="9"/>
  <c r="I12" i="9"/>
  <c r="G17" i="9"/>
  <c r="G16" i="9"/>
  <c r="H21" i="9"/>
  <c r="H15" i="9"/>
  <c r="I13" i="9"/>
  <c r="K8" i="9"/>
  <c r="I7" i="9"/>
  <c r="M15" i="9"/>
  <c r="K7" i="9"/>
  <c r="J17" i="9"/>
  <c r="G15" i="9"/>
  <c r="J10" i="9"/>
  <c r="I9" i="9"/>
  <c r="H16" i="9"/>
  <c r="J13" i="9"/>
  <c r="K13" i="9"/>
  <c r="H22" i="9"/>
  <c r="J12" i="9"/>
  <c r="K9" i="9"/>
  <c r="I17" i="9"/>
  <c r="E10" i="9" l="1"/>
  <c r="B10" i="9" s="1"/>
  <c r="E18" i="9"/>
  <c r="B18" i="9" s="1"/>
  <c r="E11" i="9"/>
  <c r="B11" i="9" s="1"/>
  <c r="E9" i="9"/>
  <c r="B9" i="9" s="1"/>
  <c r="E13" i="9"/>
  <c r="B13" i="9" s="1"/>
  <c r="E22" i="9"/>
  <c r="B22" i="9" s="1"/>
  <c r="E6" i="9"/>
  <c r="B6" i="9" s="1"/>
  <c r="F15" i="9"/>
  <c r="F16" i="9"/>
  <c r="E16" i="9"/>
  <c r="E21" i="9"/>
  <c r="B21" i="9" s="1"/>
  <c r="B293" i="9"/>
  <c r="F23" i="9"/>
  <c r="E17" i="9"/>
  <c r="B17" i="9" s="1"/>
  <c r="E8" i="9"/>
  <c r="B8" i="9" s="1"/>
  <c r="E15" i="9"/>
  <c r="E12" i="9"/>
  <c r="B12" i="9" s="1"/>
  <c r="E7" i="9"/>
  <c r="B7" i="9" s="1"/>
  <c r="E5" i="9"/>
  <c r="E295" i="9"/>
  <c r="B16" i="9" l="1"/>
  <c r="B5" i="9"/>
  <c r="E4" i="9"/>
  <c r="F14" i="9"/>
  <c r="F3" i="9" s="1"/>
  <c r="B15" i="9"/>
  <c r="E14" i="9"/>
  <c r="I13" i="3" s="1"/>
  <c r="B295" i="9"/>
  <c r="E23" i="9"/>
  <c r="I7" i="3" s="1"/>
  <c r="E3" i="9" l="1"/>
</calcChain>
</file>

<file path=xl/sharedStrings.xml><?xml version="1.0" encoding="utf-8"?>
<sst xmlns="http://schemas.openxmlformats.org/spreadsheetml/2006/main" count="4733" uniqueCount="3657">
  <si>
    <t>Obveznik:</t>
  </si>
  <si>
    <t>30808 - USTANOVA ZA DJELATNOST IZ PODRUČJA KULTURNOG I UMJETNIČKOG STVARALAŠTVA CENTAR ZA KULTURU GRADA KRKA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</si>
  <si>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</si>
  <si>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</si>
  <si>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</si>
  <si>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</si>
  <si>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</si>
  <si>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</si>
  <si>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</si>
  <si>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</si>
  <si>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</si>
  <si>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</si>
  <si>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</si>
  <si>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</si>
  <si>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</si>
  <si>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</si>
  <si>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</si>
  <si>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</si>
  <si>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</si>
  <si>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</si>
  <si>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</si>
  <si>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</si>
  <si>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</si>
  <si>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</si>
  <si>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</si>
  <si>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</si>
  <si>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</si>
  <si>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</si>
  <si>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</si>
  <si>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</si>
  <si>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</si>
  <si>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</si>
  <si>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</si>
  <si>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</si>
  <si>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</si>
  <si>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</si>
  <si>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</si>
  <si>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</si>
  <si>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</si>
  <si>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</si>
  <si>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</si>
  <si>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</si>
  <si>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</si>
  <si>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</si>
  <si>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</si>
  <si>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</si>
  <si>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</si>
  <si>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</si>
  <si>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</si>
  <si>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</si>
  <si>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</si>
  <si>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</si>
  <si>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</si>
  <si>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</si>
  <si>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</si>
  <si>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</si>
  <si>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</si>
  <si>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</si>
  <si>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</si>
  <si>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</si>
  <si>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</si>
  <si>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</si>
  <si>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</si>
  <si>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</si>
  <si>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</si>
  <si>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</si>
  <si>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</si>
  <si>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</si>
  <si>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</si>
  <si>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</si>
  <si>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</si>
  <si>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</si>
  <si>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</si>
  <si>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</si>
  <si>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</si>
  <si>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</si>
  <si>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</si>
  <si>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</si>
  <si>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</si>
  <si>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</si>
  <si>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</si>
  <si>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</si>
  <si>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</si>
  <si>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</si>
  <si>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</si>
  <si>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</si>
  <si>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</si>
  <si>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</si>
  <si>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</si>
  <si>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</si>
  <si>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</si>
  <si>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</si>
  <si>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</si>
  <si>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</si>
  <si>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</si>
  <si>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</si>
  <si>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</si>
  <si>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</si>
  <si>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</si>
  <si>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</si>
  <si>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</si>
  <si>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</si>
  <si>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</si>
  <si>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</si>
  <si>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</si>
  <si>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</si>
  <si>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</si>
  <si>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</si>
  <si>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</si>
  <si>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</si>
  <si>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</si>
  <si>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</si>
  <si>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</si>
  <si>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</si>
  <si>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</si>
  <si>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</si>
  <si>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</si>
  <si>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</si>
  <si>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</si>
  <si>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</si>
  <si>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</si>
  <si>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</si>
  <si>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</si>
  <si>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</si>
  <si>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</si>
  <si>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</si>
  <si>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</si>
  <si>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</si>
  <si>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</si>
  <si>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</si>
  <si>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</si>
  <si>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</si>
  <si>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</si>
  <si>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</si>
  <si>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</si>
  <si>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</si>
  <si>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</si>
  <si>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</si>
  <si>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</si>
  <si>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</si>
  <si>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</si>
  <si>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</si>
  <si>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</si>
  <si>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</si>
  <si>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</si>
  <si>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</si>
  <si>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</si>
  <si>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</si>
  <si>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</si>
  <si>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</si>
  <si>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</si>
  <si>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</si>
  <si>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</si>
  <si>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</si>
  <si>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</si>
  <si>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</si>
  <si>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</si>
  <si>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</si>
  <si>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</si>
  <si>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</si>
  <si>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</si>
  <si>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</si>
  <si>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</si>
  <si>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</si>
  <si>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</si>
  <si>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</si>
  <si>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</si>
  <si>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</si>
  <si>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</si>
  <si>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</si>
  <si>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</si>
  <si>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</si>
  <si>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</si>
  <si>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</si>
  <si>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</si>
  <si>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</si>
  <si>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</si>
  <si>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</si>
  <si>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</si>
  <si>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</si>
  <si>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</si>
  <si>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</si>
  <si>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</si>
  <si>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</si>
  <si>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</si>
  <si>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</si>
  <si>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</si>
  <si>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</si>
  <si>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</si>
  <si>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</si>
  <si>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</si>
  <si>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</si>
  <si>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</si>
  <si>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</si>
  <si>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</si>
  <si>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</si>
  <si>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</si>
  <si>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</si>
  <si>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</si>
  <si>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</si>
  <si>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</si>
  <si>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</si>
  <si>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</si>
  <si>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</si>
  <si>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</si>
  <si>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</si>
  <si>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</si>
  <si>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</si>
  <si>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</si>
  <si>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</si>
  <si>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</si>
  <si>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</si>
  <si>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</si>
  <si>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</si>
  <si>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</si>
  <si>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</si>
  <si>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</si>
  <si>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</si>
  <si>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</si>
  <si>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</si>
  <si>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</si>
  <si>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</si>
  <si>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</si>
  <si>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</si>
  <si>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</si>
  <si>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</si>
  <si>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</si>
  <si>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</si>
  <si>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</si>
  <si>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</si>
  <si>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</si>
  <si>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</si>
  <si>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</si>
  <si>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</si>
  <si>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</si>
  <si>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</si>
  <si>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</si>
  <si>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</si>
  <si>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</si>
  <si>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</si>
  <si>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</si>
  <si>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</si>
  <si>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</si>
  <si>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</si>
  <si>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</si>
  <si>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</si>
  <si>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</si>
  <si>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</si>
  <si>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</si>
  <si>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</si>
  <si>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</si>
  <si>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</si>
  <si>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</si>
  <si>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</si>
  <si>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</si>
  <si>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</si>
  <si>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</si>
  <si>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</si>
  <si>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</si>
  <si>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</si>
  <si>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</si>
  <si>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</si>
  <si>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</si>
  <si>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</si>
  <si>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</si>
  <si>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</si>
  <si>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</si>
  <si>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</si>
  <si>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</si>
  <si>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</si>
  <si>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</si>
  <si>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</si>
  <si>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</si>
  <si>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</si>
  <si>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</si>
  <si>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</si>
  <si>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</si>
  <si>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</si>
  <si>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</si>
  <si>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</si>
  <si>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</si>
  <si>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</si>
  <si>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</si>
  <si>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</si>
  <si>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</si>
  <si>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</si>
  <si>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</si>
  <si>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</si>
  <si>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</si>
  <si>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</si>
  <si>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</si>
  <si>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</si>
  <si>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</si>
  <si>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</si>
  <si>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</si>
  <si>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</si>
  <si>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</si>
  <si>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</si>
  <si>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</si>
  <si>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</si>
  <si>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</si>
  <si>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</si>
  <si>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</si>
  <si>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</si>
  <si>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</si>
  <si>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</si>
  <si>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</si>
  <si>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</si>
  <si>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</si>
  <si>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</si>
  <si>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</si>
  <si>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</si>
  <si>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</si>
  <si>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</si>
  <si>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</si>
  <si>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</si>
  <si>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</si>
  <si>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</si>
  <si>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</si>
  <si>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</si>
  <si>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</si>
  <si>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</si>
  <si>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</si>
  <si>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</si>
  <si>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</si>
  <si>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</si>
  <si>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</si>
  <si>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</si>
  <si>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</si>
  <si>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</si>
  <si>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</si>
  <si>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</si>
  <si>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</si>
  <si>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</si>
  <si>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</si>
  <si>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</si>
  <si>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</si>
  <si>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</si>
  <si>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</si>
  <si>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</si>
  <si>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</si>
  <si>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</si>
  <si>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</si>
  <si>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</si>
  <si>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</si>
  <si>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</si>
  <si>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</si>
  <si>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</si>
  <si>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</si>
  <si>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</si>
  <si>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</si>
  <si>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</si>
  <si>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</si>
  <si>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</si>
  <si>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</si>
  <si>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</si>
  <si>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</si>
  <si>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</si>
  <si>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</si>
  <si>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</si>
  <si>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</si>
  <si>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</si>
  <si>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</si>
  <si>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</si>
  <si>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</si>
  <si>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</si>
  <si>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</si>
  <si>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</si>
  <si>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</si>
  <si>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</si>
  <si>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</si>
  <si>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</si>
  <si>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</si>
  <si>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</si>
  <si>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</si>
  <si>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</si>
  <si>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</si>
  <si>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</si>
  <si>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</si>
  <si>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</si>
  <si>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</si>
  <si>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</si>
  <si>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</si>
  <si>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</si>
  <si>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</si>
  <si>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</si>
  <si>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</si>
  <si>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</si>
  <si>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</si>
  <si>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</si>
  <si>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</si>
  <si>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</si>
  <si>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</si>
  <si>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</si>
  <si>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</si>
  <si>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</si>
  <si>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</si>
  <si>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</si>
  <si>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</si>
  <si>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</si>
  <si>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</si>
  <si>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</si>
  <si>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</si>
  <si>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</si>
  <si>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</si>
  <si>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</si>
  <si>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</si>
  <si>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</si>
  <si>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</si>
  <si>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</si>
  <si>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</si>
  <si>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</si>
  <si>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</si>
  <si>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</si>
  <si>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</si>
  <si>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</si>
  <si>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</si>
  <si>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</si>
  <si>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</si>
  <si>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</si>
  <si>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</si>
  <si>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</si>
  <si>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</si>
  <si>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</si>
  <si>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</si>
  <si>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</si>
  <si>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</si>
  <si>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</si>
  <si>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</si>
  <si>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</si>
  <si>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</si>
  <si>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</si>
  <si>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</si>
  <si>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</si>
  <si>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</si>
  <si>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</si>
  <si>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</si>
  <si>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</si>
  <si>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</si>
  <si>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</si>
  <si>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</si>
  <si>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</si>
  <si>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</si>
  <si>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</si>
  <si>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</si>
  <si>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</si>
  <si>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</si>
  <si>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</si>
  <si>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</si>
  <si>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</si>
  <si>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</si>
  <si>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</si>
  <si>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</si>
  <si>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</si>
  <si>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</si>
  <si>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</si>
  <si>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</si>
  <si>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</si>
  <si>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</si>
  <si>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</si>
  <si>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</si>
  <si>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</si>
  <si>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</si>
  <si>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</si>
  <si>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</si>
  <si>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</si>
  <si>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</si>
  <si>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</si>
  <si>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</si>
  <si>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</si>
  <si>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</si>
  <si>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</si>
  <si>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</si>
  <si>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</si>
  <si>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</si>
  <si>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</si>
  <si>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</si>
  <si>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</si>
  <si>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</si>
  <si>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</si>
  <si>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</si>
  <si>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</si>
  <si>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</si>
  <si>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</si>
  <si>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</si>
  <si>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</si>
  <si>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</si>
  <si>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</si>
  <si>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</si>
  <si>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</si>
  <si>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</si>
  <si>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</si>
  <si>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</si>
  <si>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</si>
  <si>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</si>
  <si>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</si>
  <si>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</si>
  <si>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</si>
  <si>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</si>
  <si>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</si>
  <si>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</si>
  <si>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</si>
  <si>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</si>
  <si>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</si>
  <si>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</si>
  <si>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</si>
  <si>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</si>
  <si>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</si>
  <si>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</si>
  <si>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</si>
  <si>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</si>
  <si>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</si>
  <si>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</si>
  <si>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</si>
  <si>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</si>
  <si>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</si>
  <si>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</si>
  <si>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</si>
  <si>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</si>
  <si>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</si>
  <si>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</si>
  <si>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</si>
  <si>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</si>
  <si>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</si>
  <si>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</si>
  <si>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</si>
  <si>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</si>
  <si>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</si>
  <si>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</si>
  <si>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</si>
  <si>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</si>
  <si>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</si>
  <si>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</si>
  <si>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</si>
  <si>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</si>
  <si>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</si>
  <si>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</si>
  <si>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</si>
  <si>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</si>
  <si>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</si>
  <si>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</si>
  <si>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</si>
  <si>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</si>
  <si>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</si>
  <si>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</si>
  <si>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</si>
  <si>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</si>
  <si>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</si>
  <si>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</si>
  <si>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</si>
  <si>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</si>
  <si>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</si>
  <si>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</si>
  <si>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</si>
  <si>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</si>
  <si>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</si>
  <si>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</si>
  <si>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</si>
  <si>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</si>
  <si>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</si>
  <si>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</si>
  <si>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</si>
  <si>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</si>
  <si>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</si>
  <si>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</si>
  <si>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</si>
  <si>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</si>
  <si>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</si>
  <si>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</si>
  <si>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</si>
  <si>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</si>
  <si>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</si>
  <si>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</si>
  <si>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</si>
  <si>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</si>
  <si>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</si>
  <si>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</si>
  <si>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</si>
  <si>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</si>
  <si>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</si>
  <si>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</si>
  <si>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</si>
  <si>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</si>
  <si>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</si>
  <si>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</si>
  <si>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</si>
  <si>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</si>
  <si>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</si>
  <si>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</si>
  <si>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</si>
  <si>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</si>
  <si>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</si>
  <si>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</si>
  <si>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</si>
  <si>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</si>
  <si>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</si>
  <si>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</si>
  <si>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</si>
  <si>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</si>
  <si>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</si>
  <si>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</si>
  <si>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</si>
  <si>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</si>
  <si>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</si>
  <si>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</si>
  <si>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</si>
  <si>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</si>
  <si>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</si>
  <si>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</si>
  <si>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</si>
  <si>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</si>
  <si>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</si>
  <si>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</si>
  <si>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</si>
  <si>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</si>
  <si>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</si>
  <si>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</si>
  <si>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</si>
  <si>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</si>
  <si>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</si>
  <si>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</si>
  <si>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</si>
  <si>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</si>
  <si>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</si>
  <si>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</si>
  <si>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</si>
  <si>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</si>
  <si>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</si>
  <si>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</si>
  <si>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</si>
  <si>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</si>
  <si>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</si>
  <si>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</si>
  <si>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</si>
  <si>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</si>
  <si>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</si>
  <si>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</si>
  <si>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</si>
  <si>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</si>
  <si>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</si>
  <si>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</si>
  <si>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</si>
  <si>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</si>
  <si>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</si>
  <si>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</si>
  <si>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</si>
  <si>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</si>
  <si>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</si>
  <si>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</si>
  <si>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</si>
  <si>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</si>
  <si>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</si>
  <si>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</si>
  <si>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</si>
  <si>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</si>
  <si>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</si>
  <si>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</si>
  <si>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</si>
  <si>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</si>
  <si>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</si>
  <si>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</si>
  <si>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</si>
  <si>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</si>
  <si>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</si>
  <si>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</si>
  <si>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</si>
  <si>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</si>
  <si>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</si>
  <si>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</si>
  <si>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</si>
  <si>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</si>
  <si>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</si>
  <si>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</si>
  <si>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</si>
  <si>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</si>
  <si>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</si>
  <si>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</si>
  <si>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</si>
  <si>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</si>
  <si>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</si>
  <si>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</si>
  <si>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</si>
  <si>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</si>
  <si>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</si>
  <si>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</si>
  <si>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</si>
  <si>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</si>
  <si>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</si>
  <si>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</si>
  <si>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</si>
  <si>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</si>
  <si>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</si>
  <si>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</si>
  <si>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</si>
  <si>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</si>
  <si>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</si>
  <si>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</si>
  <si>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</si>
  <si>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</si>
  <si>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</si>
  <si>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</si>
  <si>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</si>
  <si>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</si>
  <si>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</si>
  <si>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</si>
  <si>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</si>
  <si>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</si>
  <si>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</si>
  <si>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</si>
  <si>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</si>
  <si>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</si>
  <si>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</si>
  <si>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</si>
  <si>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</si>
  <si>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</si>
  <si>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</si>
  <si>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</si>
  <si>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</si>
  <si>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</si>
  <si>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</si>
  <si>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</si>
  <si>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</si>
  <si>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</si>
  <si>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</si>
  <si>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</si>
  <si>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</si>
  <si>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</si>
  <si>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</si>
  <si>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</si>
  <si>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</si>
  <si>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</si>
  <si>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</si>
  <si>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</si>
  <si>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</si>
  <si>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</si>
  <si>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</si>
  <si>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</si>
  <si>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</si>
  <si>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</si>
  <si>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</si>
  <si>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</si>
  <si>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</si>
  <si>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</si>
  <si>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</si>
  <si>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</si>
  <si>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</si>
  <si>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</si>
  <si>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</si>
  <si>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</si>
  <si>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</si>
  <si>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</si>
  <si>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</si>
  <si>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</si>
  <si>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</si>
  <si>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</si>
  <si>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</si>
  <si>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</si>
  <si>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</si>
  <si>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</si>
  <si>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</si>
  <si>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</si>
  <si>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</si>
  <si>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</si>
  <si>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</si>
  <si>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</si>
  <si>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</si>
  <si>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</si>
  <si>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</si>
  <si>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</si>
  <si>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</si>
  <si>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</si>
  <si>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</si>
  <si>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</si>
  <si>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</si>
  <si>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</si>
  <si>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</si>
  <si>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</si>
  <si>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</si>
  <si>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</si>
  <si>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</si>
  <si>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</si>
  <si>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</si>
  <si>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</si>
  <si>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</si>
  <si>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</si>
  <si>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</si>
  <si>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</si>
  <si>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</si>
  <si>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</si>
  <si>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</si>
  <si>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</si>
  <si>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</si>
  <si>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</si>
  <si>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</si>
  <si>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</si>
  <si>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</si>
  <si>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</si>
  <si>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</si>
  <si>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</si>
  <si>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</si>
  <si>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</si>
  <si>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</si>
  <si>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</si>
  <si>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</si>
  <si>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</si>
  <si>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</si>
  <si>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</si>
  <si>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</si>
  <si>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</si>
  <si>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</si>
  <si>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</si>
  <si>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</si>
  <si>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</si>
  <si>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</si>
  <si>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</si>
  <si>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</si>
  <si>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</si>
  <si>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</si>
  <si>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</si>
  <si>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</si>
  <si>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</si>
  <si>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</si>
  <si>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</si>
  <si>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</si>
  <si>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</si>
  <si>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</si>
  <si>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</si>
  <si>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</si>
  <si>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</si>
  <si>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</si>
  <si>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</si>
  <si>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</si>
  <si>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</si>
  <si>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</si>
  <si>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</si>
  <si>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</si>
  <si>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</si>
  <si>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</si>
  <si>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</si>
  <si>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</si>
  <si>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</si>
  <si>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</si>
  <si>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</si>
  <si>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</si>
  <si>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</si>
  <si>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</si>
  <si>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</si>
  <si>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</si>
  <si>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</si>
  <si>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</si>
  <si>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</si>
  <si>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</si>
  <si>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</si>
  <si>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</si>
  <si>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</si>
  <si>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</si>
  <si>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</si>
  <si>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</si>
  <si>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</si>
  <si>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</si>
  <si>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</si>
  <si>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</si>
  <si>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</si>
  <si>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</si>
  <si>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</si>
  <si>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</si>
  <si>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</si>
  <si>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</si>
  <si>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</si>
  <si>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</si>
  <si>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</si>
  <si>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</si>
  <si>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</si>
  <si>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</si>
  <si>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</si>
  <si>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</si>
  <si>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</si>
  <si>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</si>
  <si>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</si>
  <si>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</si>
  <si>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</si>
  <si>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</si>
  <si>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</si>
  <si>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</si>
  <si>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</si>
  <si>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</si>
  <si>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</si>
  <si>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</si>
  <si>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</si>
  <si>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</si>
  <si>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</si>
  <si>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</si>
  <si>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</si>
  <si>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</si>
  <si>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</si>
  <si>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</si>
  <si>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</si>
  <si>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</si>
  <si>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</si>
  <si>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</si>
  <si>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</si>
  <si>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</si>
  <si>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</si>
  <si>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</si>
  <si>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</si>
  <si>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</si>
  <si>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</si>
  <si>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</si>
  <si>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</si>
  <si>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</si>
  <si>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</si>
  <si>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</si>
  <si>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</si>
  <si>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</si>
  <si>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</si>
  <si>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</si>
  <si>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</si>
  <si>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</si>
  <si>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</si>
  <si>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</si>
  <si>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</si>
  <si>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</si>
  <si>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</si>
  <si>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</si>
  <si>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</si>
  <si>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</si>
  <si>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</si>
  <si>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</si>
  <si>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</si>
  <si>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</si>
  <si>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</si>
  <si>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</si>
  <si>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</si>
  <si>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</si>
  <si>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</si>
  <si>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</si>
  <si>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</si>
  <si>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</si>
  <si>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</si>
  <si>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</si>
  <si>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</si>
  <si>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</si>
  <si>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</si>
  <si>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</si>
  <si>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</si>
  <si>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</si>
  <si>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</si>
  <si>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</si>
  <si>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</si>
  <si>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</si>
  <si>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</si>
  <si>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</si>
  <si>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</si>
  <si>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</si>
  <si>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</si>
  <si>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</si>
  <si>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</si>
  <si>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</si>
  <si>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</si>
  <si>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</si>
  <si>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</si>
  <si>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</si>
  <si>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</si>
  <si>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</si>
  <si>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</si>
  <si>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</si>
  <si>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</si>
  <si>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</si>
  <si>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</si>
  <si>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</si>
  <si>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</si>
  <si>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</si>
  <si>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</si>
  <si>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</si>
  <si>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</si>
  <si>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</si>
  <si>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</si>
  <si>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</si>
  <si>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</si>
  <si>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</si>
  <si>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</si>
  <si>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</si>
  <si>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</si>
  <si>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</si>
  <si>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</si>
  <si>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</si>
  <si>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</si>
  <si>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</si>
  <si>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</si>
  <si>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</si>
  <si>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</si>
  <si>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</si>
  <si>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</si>
  <si>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</si>
  <si>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</si>
  <si>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</si>
  <si>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</si>
  <si>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</si>
  <si>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</si>
  <si>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</si>
  <si>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</si>
  <si>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</si>
  <si>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</si>
  <si>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</si>
  <si>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</si>
  <si>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</si>
  <si>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</si>
  <si>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</si>
  <si>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</si>
  <si>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</si>
  <si>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</si>
  <si>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</si>
  <si>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</si>
  <si>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</si>
  <si>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</si>
  <si>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</si>
  <si>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</si>
  <si>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</si>
  <si>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</si>
  <si>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</si>
  <si>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</si>
  <si>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</si>
  <si>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</si>
  <si>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</si>
  <si>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</si>
  <si>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</si>
  <si>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</si>
  <si>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</si>
  <si>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</si>
  <si>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</si>
  <si>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</si>
  <si>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</si>
  <si>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</si>
  <si>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</si>
  <si>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</si>
  <si>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</si>
  <si>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</si>
  <si>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</si>
  <si>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</si>
  <si>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</si>
  <si>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</si>
  <si>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</si>
  <si>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</si>
  <si>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</si>
  <si>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</si>
  <si>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</si>
  <si>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</si>
  <si>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</si>
  <si>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</si>
  <si>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</si>
  <si>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</si>
  <si>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</si>
  <si>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</si>
  <si>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</si>
  <si>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</si>
  <si>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</si>
  <si>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</si>
  <si>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</si>
  <si>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</si>
  <si>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</si>
  <si>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</si>
  <si>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</si>
  <si>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</si>
  <si>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</si>
  <si>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</si>
  <si>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</si>
  <si>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</si>
  <si>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</si>
  <si>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</si>
  <si>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</si>
  <si>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</si>
  <si>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</si>
  <si>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</si>
  <si>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</si>
  <si>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</si>
  <si>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</si>
  <si>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</si>
  <si>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</si>
  <si>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</si>
  <si>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</si>
  <si>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</si>
  <si>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</si>
  <si>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</si>
  <si>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</si>
  <si>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</si>
  <si>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</si>
  <si>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</si>
  <si>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</si>
  <si>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</si>
  <si>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</si>
  <si>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</si>
  <si>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</si>
  <si>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</si>
  <si>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</si>
  <si>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</si>
  <si>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</si>
  <si>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</si>
  <si>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</si>
  <si>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</si>
  <si>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</si>
  <si>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</si>
  <si>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</si>
  <si>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</si>
  <si>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</si>
  <si>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</si>
  <si>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</si>
  <si>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</si>
  <si>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</si>
  <si>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</si>
  <si>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</si>
  <si>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</si>
  <si>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</si>
  <si>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</si>
  <si>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</si>
  <si>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</si>
  <si>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</si>
  <si>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</si>
  <si>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</si>
  <si>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</si>
  <si>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</si>
  <si>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</si>
  <si>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</si>
  <si>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</si>
  <si>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</si>
  <si>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</si>
  <si>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</si>
  <si>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</si>
  <si>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</si>
  <si>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</si>
  <si>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</si>
  <si>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</si>
  <si>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</si>
  <si>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</si>
  <si>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</si>
  <si>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</si>
  <si>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</si>
  <si>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</si>
  <si>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</si>
  <si>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</si>
  <si>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</si>
  <si>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</si>
  <si>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</si>
  <si>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</si>
  <si>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</si>
  <si>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</si>
  <si>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</si>
  <si>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</si>
  <si>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</si>
  <si>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</si>
  <si>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</si>
  <si>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</si>
  <si>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</si>
  <si>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</si>
  <si>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</si>
  <si>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</si>
  <si>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</si>
  <si>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</si>
  <si>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</si>
  <si>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</si>
  <si>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</si>
  <si>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</si>
  <si>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</si>
  <si>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</si>
  <si>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</si>
  <si>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</si>
  <si>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</si>
  <si>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</si>
  <si>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</si>
  <si>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</si>
  <si>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</si>
  <si>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</si>
  <si>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</si>
  <si>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</si>
  <si>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</si>
  <si>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</si>
  <si>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</si>
  <si>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</si>
  <si>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</si>
  <si>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</si>
  <si>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</si>
  <si>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</si>
  <si>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</si>
  <si>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</si>
  <si>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</si>
  <si>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</si>
  <si>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</si>
  <si>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</si>
  <si>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</si>
  <si>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</si>
  <si>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</si>
  <si>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</si>
  <si>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</si>
  <si>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</si>
  <si>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</si>
  <si>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</si>
  <si>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</si>
  <si>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</si>
  <si>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</si>
  <si>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</si>
  <si>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</si>
  <si>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</si>
  <si>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</si>
  <si>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</si>
  <si>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</si>
  <si>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</si>
  <si>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</si>
  <si>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</si>
  <si>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</si>
  <si>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</si>
  <si>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</si>
  <si>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</si>
  <si>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</si>
  <si>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</si>
  <si>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</si>
  <si>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</si>
  <si>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</si>
  <si>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</si>
  <si>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</si>
  <si>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</si>
  <si>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</si>
  <si>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</si>
  <si>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</si>
  <si>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</si>
  <si>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</si>
  <si>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</si>
  <si>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</si>
  <si>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</si>
  <si>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</si>
  <si>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</si>
  <si>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</si>
  <si>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</si>
  <si>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</si>
  <si>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</si>
  <si>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</si>
  <si>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</si>
  <si>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</si>
  <si>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</si>
  <si>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</si>
  <si>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</si>
  <si>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</si>
  <si>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</si>
  <si>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</si>
  <si>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</si>
  <si>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</si>
  <si>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</si>
  <si>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</si>
  <si>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</si>
  <si>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</si>
  <si>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</si>
  <si>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</si>
  <si>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</si>
  <si>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</si>
  <si>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</si>
  <si>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</si>
  <si>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</si>
  <si>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</si>
  <si>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</si>
  <si>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</si>
  <si>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</si>
  <si>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</si>
  <si>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</si>
  <si>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</si>
  <si>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</si>
  <si>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</si>
  <si>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</si>
  <si>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</si>
  <si>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</si>
  <si>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</si>
  <si>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</si>
  <si>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</si>
  <si>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</si>
  <si>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</si>
  <si>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</si>
  <si>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</si>
  <si>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</si>
  <si>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</si>
  <si>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</si>
  <si>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</si>
  <si>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</si>
  <si>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</si>
  <si>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</si>
  <si>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</si>
  <si>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</si>
  <si>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</si>
  <si>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</si>
  <si>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</si>
  <si>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</si>
  <si>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</si>
  <si>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</si>
  <si>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</si>
  <si>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</si>
  <si>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</si>
  <si>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</si>
  <si>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</si>
  <si>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</si>
  <si>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</si>
  <si>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</si>
  <si>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</si>
  <si>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</si>
  <si>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</si>
  <si>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</si>
  <si>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</si>
  <si>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</si>
  <si>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</si>
  <si>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</si>
  <si>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</si>
  <si>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</si>
  <si>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</si>
  <si>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</si>
  <si>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</si>
  <si>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</si>
  <si>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</si>
  <si>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</si>
  <si>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</si>
  <si>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</si>
  <si>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</si>
  <si>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</si>
  <si>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</si>
  <si>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</si>
  <si>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</si>
  <si>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</si>
  <si>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</si>
  <si>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</si>
  <si>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</si>
  <si>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</si>
  <si>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</si>
  <si>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</si>
  <si>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</si>
  <si>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</si>
  <si>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</si>
  <si>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</si>
  <si>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</si>
  <si>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</si>
  <si>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</si>
  <si>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</si>
  <si>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</si>
  <si>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</si>
  <si>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</si>
  <si>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</si>
  <si>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</si>
  <si>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</si>
  <si>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</si>
  <si>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</si>
  <si>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</si>
  <si>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</si>
  <si>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</si>
  <si>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</si>
  <si>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</si>
  <si>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</si>
  <si>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</si>
  <si>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</si>
  <si>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</si>
  <si>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</si>
  <si>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</si>
  <si>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</si>
  <si>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</si>
  <si>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</si>
  <si>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</si>
  <si>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</si>
  <si>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</si>
  <si>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</si>
  <si>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</si>
  <si>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</si>
  <si>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</si>
  <si>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</si>
  <si>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</si>
  <si>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</si>
  <si>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</si>
  <si>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</si>
  <si>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</si>
  <si>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</si>
  <si>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</si>
  <si>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</si>
  <si>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</si>
  <si>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</si>
  <si>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</si>
  <si>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</si>
  <si>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</si>
  <si>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</si>
  <si>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</si>
  <si>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</si>
  <si>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</si>
  <si>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</si>
  <si>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</si>
  <si>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</si>
  <si>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</si>
  <si>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</si>
  <si>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</si>
  <si>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</si>
  <si>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</si>
  <si>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</si>
  <si>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</si>
  <si>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</si>
  <si>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</si>
  <si>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</si>
  <si>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</si>
  <si>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</si>
  <si>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</si>
  <si>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</si>
  <si>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</si>
  <si>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</si>
  <si>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</si>
  <si>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</si>
  <si>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</si>
  <si>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</si>
  <si>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</si>
  <si>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</si>
  <si>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</si>
  <si>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</si>
  <si>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</si>
  <si>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</si>
  <si>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</si>
  <si>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</si>
  <si>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</si>
  <si>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</si>
  <si>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</si>
  <si>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</si>
  <si>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</si>
  <si>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</si>
  <si>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</si>
  <si>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</si>
  <si>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</si>
  <si>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</si>
  <si>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</si>
  <si>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</si>
  <si>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</si>
  <si>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</si>
  <si>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</si>
  <si>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</si>
  <si>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</si>
  <si>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</si>
  <si>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</si>
  <si>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</si>
  <si>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</si>
  <si>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</si>
  <si>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</si>
  <si>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</si>
  <si>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</si>
  <si>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</si>
  <si>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</si>
  <si>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</si>
  <si>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</si>
  <si>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</si>
  <si>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</si>
  <si>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</si>
  <si>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</si>
  <si>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</si>
  <si>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</si>
  <si>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</si>
  <si>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</si>
  <si>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</si>
  <si>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</si>
  <si>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</si>
  <si>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</si>
  <si>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</si>
  <si>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</si>
  <si>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</si>
  <si>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</si>
  <si>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</si>
  <si>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</si>
  <si>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</si>
  <si>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</si>
  <si>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</si>
  <si>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</si>
  <si>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</si>
  <si>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</si>
  <si>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</si>
  <si>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</si>
  <si>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</si>
  <si>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</si>
  <si>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</si>
  <si>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</si>
  <si>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</si>
  <si>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</si>
  <si>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</si>
  <si>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</si>
  <si>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</si>
  <si>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</si>
  <si>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</si>
  <si>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</si>
  <si>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</si>
  <si>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</si>
  <si>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</si>
  <si>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</si>
  <si>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</si>
  <si>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</si>
  <si>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</si>
  <si>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</si>
  <si>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</si>
  <si>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</si>
  <si>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</si>
  <si>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</si>
  <si>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</si>
  <si>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</si>
  <si>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</si>
  <si>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</si>
  <si>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</si>
  <si>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</si>
  <si>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</si>
  <si>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</si>
  <si>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</si>
  <si>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</si>
  <si>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</si>
  <si>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</si>
  <si>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</si>
  <si>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</si>
  <si>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</si>
  <si>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</si>
  <si>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</si>
  <si>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</si>
  <si>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</si>
  <si>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</si>
  <si>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</si>
  <si>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</si>
  <si>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</si>
  <si>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</si>
  <si>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</si>
  <si>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</si>
  <si>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</si>
  <si>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</si>
  <si>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</si>
  <si>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</si>
  <si>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</si>
  <si>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</si>
  <si>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</si>
  <si>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</si>
  <si>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</si>
  <si>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</si>
  <si>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</si>
  <si>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</si>
  <si>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</si>
  <si>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</si>
  <si>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</si>
  <si>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</si>
  <si>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</si>
  <si>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</si>
  <si>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</si>
  <si>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</si>
  <si>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</si>
  <si>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</si>
  <si>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</si>
  <si>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</si>
  <si>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</si>
  <si>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</si>
  <si>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</si>
  <si>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</si>
  <si>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</si>
  <si>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</si>
  <si>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</si>
  <si>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</si>
  <si>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</si>
  <si>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</si>
  <si>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</si>
  <si>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</si>
  <si>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</si>
  <si>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</si>
  <si>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</si>
  <si>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</si>
  <si>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</si>
  <si>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</si>
  <si>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</si>
  <si>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</si>
  <si>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</si>
  <si>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</si>
  <si>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</si>
  <si>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</si>
  <si>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</si>
  <si>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</si>
  <si>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</si>
  <si>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</si>
  <si>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</si>
  <si>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</si>
  <si>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</si>
  <si>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</si>
  <si>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</si>
  <si>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</si>
  <si>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</si>
  <si>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</si>
  <si>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</si>
  <si>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</si>
  <si>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</si>
  <si>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</si>
  <si>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</si>
  <si>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</si>
  <si>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</si>
  <si>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</si>
  <si>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</si>
  <si>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</si>
  <si>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</si>
  <si>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</si>
  <si>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</si>
  <si>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</si>
  <si>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</si>
  <si>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</si>
  <si>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</si>
  <si>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</si>
  <si>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</si>
  <si>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</si>
  <si>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</si>
  <si>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</si>
  <si>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</si>
  <si>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</si>
  <si>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</si>
  <si>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</si>
  <si>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</si>
  <si>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</si>
  <si>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</si>
  <si>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</si>
  <si>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</si>
  <si>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</si>
  <si>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</si>
  <si>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</si>
  <si>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</si>
  <si>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</si>
  <si>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</si>
  <si>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</si>
  <si>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</si>
  <si>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</si>
  <si>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</si>
  <si>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</si>
  <si>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</si>
  <si>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</si>
  <si>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</si>
  <si>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</si>
  <si>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</si>
  <si>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</si>
  <si>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</si>
  <si>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</si>
  <si>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</si>
  <si>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</si>
  <si>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</si>
  <si>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</si>
  <si>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</si>
  <si>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</si>
  <si>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</si>
  <si>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</si>
  <si>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</si>
  <si>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</si>
  <si>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</si>
  <si>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</si>
  <si>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</si>
  <si>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</si>
  <si>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</si>
  <si>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</si>
  <si>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</si>
  <si>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</si>
  <si>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</si>
  <si>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</si>
  <si>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</si>
  <si>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</si>
  <si>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</si>
  <si>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</si>
  <si>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</si>
  <si>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</si>
  <si>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</si>
  <si>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</si>
  <si>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</si>
  <si>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</si>
  <si>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</si>
  <si>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</si>
  <si>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</si>
  <si>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</si>
  <si>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</si>
  <si>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</si>
  <si>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</si>
  <si>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</si>
  <si>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</si>
  <si>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</si>
  <si>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</si>
  <si>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</si>
  <si>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</si>
  <si>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</si>
  <si>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</si>
  <si>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</si>
  <si>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</si>
  <si>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</si>
  <si>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</si>
  <si>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</si>
  <si>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</si>
  <si>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</si>
  <si>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</si>
  <si>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</si>
  <si>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</si>
  <si>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</si>
  <si>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</si>
  <si>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</si>
  <si>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</si>
  <si>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</si>
  <si>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</si>
  <si>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</si>
  <si>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</si>
  <si>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</si>
  <si>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</si>
  <si>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</si>
  <si>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</si>
  <si>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</si>
  <si>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</si>
  <si>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</si>
  <si>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</si>
  <si>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</si>
  <si>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</si>
  <si>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</si>
  <si>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</si>
  <si>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</si>
  <si>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</si>
  <si>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</si>
  <si>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</si>
  <si>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</si>
  <si>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</si>
  <si>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</si>
  <si>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</si>
  <si>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</si>
  <si>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</si>
  <si>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</si>
  <si>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</si>
  <si>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</si>
  <si>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</si>
  <si>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</si>
  <si>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</si>
  <si>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</si>
  <si>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</si>
  <si>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</si>
  <si>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</si>
  <si>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</si>
  <si>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</si>
  <si>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</si>
  <si>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</si>
  <si>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</si>
  <si>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</si>
  <si>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</si>
  <si>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</si>
  <si>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</si>
  <si>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</si>
  <si>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</si>
  <si>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</si>
  <si>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</si>
  <si>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</si>
  <si>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</si>
  <si>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</si>
  <si>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</si>
  <si>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</si>
  <si>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</si>
  <si>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</si>
  <si>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</si>
  <si>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</si>
  <si>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</si>
  <si>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</si>
  <si>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</si>
  <si>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</si>
  <si>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</si>
  <si>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</si>
  <si>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</si>
  <si>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</si>
  <si>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</si>
  <si>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</si>
  <si>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</si>
  <si>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</si>
  <si>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</si>
  <si>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</si>
  <si>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</si>
  <si>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</si>
  <si>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</si>
  <si>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</si>
  <si>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</si>
  <si>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</si>
  <si>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</si>
  <si>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</si>
  <si>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</si>
  <si>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</si>
  <si>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</si>
  <si>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</si>
  <si>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</si>
  <si>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</si>
  <si>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</si>
  <si>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</si>
  <si>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</si>
  <si>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</si>
  <si>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</si>
  <si>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</si>
  <si>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</si>
  <si>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</si>
  <si>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</si>
  <si>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</si>
  <si>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</si>
  <si>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</si>
  <si>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</si>
  <si>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</si>
  <si>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</si>
  <si>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</si>
  <si>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</si>
  <si>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</si>
  <si>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</si>
  <si>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</si>
  <si>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</si>
  <si>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</si>
  <si>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</si>
  <si>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</si>
  <si>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</si>
  <si>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</si>
  <si>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</si>
  <si>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</si>
  <si>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</si>
  <si>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</si>
  <si>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</si>
  <si>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</si>
  <si>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</si>
  <si>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</si>
  <si>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</si>
  <si>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</si>
  <si>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</si>
  <si>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</si>
  <si>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</si>
  <si>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</si>
  <si>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</si>
  <si>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</si>
  <si>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</si>
  <si>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</si>
  <si>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</si>
  <si>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</si>
  <si>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</si>
  <si>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</si>
  <si>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</si>
  <si>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</si>
  <si>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</si>
  <si>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</si>
  <si>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</si>
  <si>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</si>
  <si>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</si>
  <si>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</si>
  <si>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</si>
  <si>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</si>
  <si>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</si>
  <si>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</si>
  <si>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</si>
  <si>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</si>
  <si>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</si>
  <si>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</si>
  <si>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</si>
  <si>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</si>
  <si>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</si>
  <si>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</si>
  <si>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</si>
  <si>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</si>
  <si>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</si>
  <si>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</si>
  <si>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</si>
  <si>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</si>
  <si>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</si>
  <si>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</si>
  <si>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</si>
  <si>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</si>
  <si>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</si>
  <si>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</si>
  <si>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</si>
  <si>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</si>
  <si>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</si>
  <si>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</si>
  <si>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</si>
  <si>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</si>
  <si>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</si>
  <si>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</si>
  <si>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</si>
  <si>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</si>
  <si>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</si>
  <si>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</si>
  <si>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</si>
  <si>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</si>
  <si>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</si>
  <si>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</si>
  <si>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</si>
  <si>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</si>
  <si>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</si>
  <si>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</si>
  <si>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</si>
  <si>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</si>
  <si>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</si>
  <si>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</si>
  <si>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</si>
  <si>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</si>
  <si>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</si>
  <si>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</si>
  <si>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</si>
  <si>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</si>
  <si>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</si>
  <si>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</si>
  <si>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</si>
  <si>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</si>
  <si>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</si>
  <si>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</si>
  <si>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</si>
  <si>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</si>
  <si>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</si>
  <si>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</si>
  <si>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</si>
  <si>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</si>
  <si>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</si>
  <si>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</si>
  <si>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</si>
  <si>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</si>
  <si>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</si>
  <si>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</si>
  <si>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</si>
  <si>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</si>
  <si>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</si>
  <si>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</si>
  <si>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</si>
  <si>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</si>
  <si>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</si>
  <si>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</si>
  <si>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</si>
  <si>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</si>
  <si>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</si>
  <si>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</si>
  <si>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</si>
  <si>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</si>
  <si>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</si>
  <si>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</si>
  <si>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</si>
  <si>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</si>
  <si>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</si>
  <si>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</si>
  <si>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</si>
  <si>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</si>
  <si>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</si>
  <si>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</si>
  <si>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</si>
  <si>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</si>
  <si>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</si>
  <si>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</si>
  <si>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</si>
  <si>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</si>
  <si>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</si>
  <si>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</si>
  <si>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</si>
  <si>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</si>
  <si>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</si>
  <si>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</si>
  <si>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</si>
  <si>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</si>
  <si>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</si>
  <si>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</si>
  <si>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</si>
  <si>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</si>
  <si>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</si>
  <si>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</si>
  <si>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</si>
  <si>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</si>
  <si>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</si>
  <si>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</si>
  <si>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</si>
  <si>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</si>
  <si>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</si>
  <si>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</si>
  <si>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</si>
  <si>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</si>
  <si>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</si>
  <si>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</si>
  <si>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</si>
  <si>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</si>
  <si>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</si>
  <si>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</si>
  <si>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</si>
  <si>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</si>
  <si>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</si>
  <si>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</si>
  <si>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</si>
  <si>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</si>
  <si>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</si>
  <si>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</si>
  <si>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</si>
  <si>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</si>
  <si>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</si>
  <si>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</si>
  <si>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</si>
  <si>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</si>
  <si>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</si>
  <si>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</si>
  <si>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</si>
  <si>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</si>
  <si>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ZA DJELATNOST IZ PODRUČJA KULTURNOG I UMJETNIČKOG STVARALAŠTVA CENTAR ZA KULTURU GRADA KRKA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</si>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</sst>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319817.83999999997</v>
      </c>
      <c r="D2" s="7">
        <f>'PR-RAS'!E6</f>
        <v>378713.43</v>
      </c>
      <c r="E2" s="7">
        <v>0</v>
      </c>
      <c r="F2" s="7">
        <v>0</v>
      </c>
      <c r="G2" s="8">
        <f t="shared" ref="G2:G274" si="0">(B2/1000)*(C2*1+D2*2)</f>
        <v>1077.2447</v>
      </c>
      <c r="H2" s="8">
        <f t="shared" ref="H2:H274" si="1">ABS(C2-ROUND(C2,0))+ABS(D2-ROUND(D2,0))</f>
        <v>0.59000000002561137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17000</v>
      </c>
      <c r="D45" s="2">
        <f>'PR-RAS'!E49</f>
        <v>20443.2</v>
      </c>
      <c r="E45" s="2">
        <v>0</v>
      </c>
      <c r="F45" s="2">
        <v>0</v>
      </c>
      <c r="G45" s="3">
        <f t="shared" si="0"/>
        <v>2547.0016000000001</v>
      </c>
      <c r="H45" s="3">
        <f t="shared" si="1"/>
        <v>0.2000000000007276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17000</v>
      </c>
      <c r="D64" s="2">
        <f>'PR-RAS'!E68</f>
        <v>20443.2</v>
      </c>
      <c r="E64" s="2">
        <v>0</v>
      </c>
      <c r="F64" s="2">
        <v>0</v>
      </c>
      <c r="G64" s="3">
        <f t="shared" si="0"/>
        <v>3646.8432000000003</v>
      </c>
      <c r="H64" s="3">
        <f t="shared" si="1"/>
        <v>0.2000000000007276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17000</v>
      </c>
      <c r="D65" s="2">
        <f>'PR-RAS'!E69</f>
        <v>18000</v>
      </c>
      <c r="E65" s="2">
        <v>0</v>
      </c>
      <c r="F65" s="2">
        <v>0</v>
      </c>
      <c r="G65" s="3">
        <f t="shared" si="0"/>
        <v>3392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2443.1999999999998</v>
      </c>
      <c r="E66" s="2">
        <v>0</v>
      </c>
      <c r="F66" s="2">
        <v>0</v>
      </c>
      <c r="G66" s="3">
        <f t="shared" si="0"/>
        <v>317.61599999999999</v>
      </c>
      <c r="H66" s="3">
        <f t="shared" si="1"/>
        <v>0.1999999999998181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29344</v>
      </c>
      <c r="D102" s="2">
        <f>'PR-RAS'!E106</f>
        <v>20230</v>
      </c>
      <c r="E102" s="2">
        <v>0</v>
      </c>
      <c r="F102" s="2">
        <v>0</v>
      </c>
      <c r="G102" s="3">
        <f t="shared" si="0"/>
        <v>7050.2040000000006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29344</v>
      </c>
      <c r="D108" s="2">
        <f>'PR-RAS'!E112</f>
        <v>20230</v>
      </c>
      <c r="E108" s="2">
        <v>0</v>
      </c>
      <c r="F108" s="2">
        <v>0</v>
      </c>
      <c r="G108" s="3">
        <f t="shared" si="0"/>
        <v>7469.0280000000002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29344</v>
      </c>
      <c r="D113" s="2">
        <f>'PR-RAS'!E117</f>
        <v>20230</v>
      </c>
      <c r="E113" s="2">
        <v>0</v>
      </c>
      <c r="F113" s="2">
        <v>0</v>
      </c>
      <c r="G113" s="3">
        <f t="shared" si="0"/>
        <v>7818.0479999999998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32734.560000000001</v>
      </c>
      <c r="D121" s="2">
        <f>'PR-RAS'!E125</f>
        <v>34429.5</v>
      </c>
      <c r="E121" s="2">
        <v>0</v>
      </c>
      <c r="F121" s="2">
        <v>0</v>
      </c>
      <c r="G121" s="3">
        <f t="shared" si="0"/>
        <v>12191.227199999999</v>
      </c>
      <c r="H121" s="3">
        <f t="shared" si="1"/>
        <v>0.93999999999869033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1609.56</v>
      </c>
      <c r="D122" s="2">
        <f>'PR-RAS'!E126</f>
        <v>20</v>
      </c>
      <c r="E122" s="2">
        <v>0</v>
      </c>
      <c r="F122" s="2">
        <v>0</v>
      </c>
      <c r="G122" s="3">
        <f t="shared" si="0"/>
        <v>199.59675999999999</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1609.56</v>
      </c>
      <c r="D123" s="2">
        <f>'PR-RAS'!E127</f>
        <v>20</v>
      </c>
      <c r="E123" s="2">
        <v>0</v>
      </c>
      <c r="F123" s="2">
        <v>0</v>
      </c>
      <c r="G123" s="3">
        <f t="shared" si="0"/>
        <v>201.24632</v>
      </c>
      <c r="H123" s="3">
        <f t="shared" si="1"/>
        <v>0.44000000000005457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31125</v>
      </c>
      <c r="D125" s="2">
        <f>'PR-RAS'!E129</f>
        <v>34409.5</v>
      </c>
      <c r="E125" s="2">
        <v>0</v>
      </c>
      <c r="F125" s="2">
        <v>0</v>
      </c>
      <c r="G125" s="3">
        <f t="shared" si="0"/>
        <v>12393.056</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31125</v>
      </c>
      <c r="D126" s="2">
        <f>'PR-RAS'!E130</f>
        <v>34409.5</v>
      </c>
      <c r="E126" s="2">
        <v>0</v>
      </c>
      <c r="F126" s="2">
        <v>0</v>
      </c>
      <c r="G126" s="3">
        <f t="shared" si="0"/>
        <v>12493</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240739.28</v>
      </c>
      <c r="D130" s="2">
        <f>'PR-RAS'!E134</f>
        <v>303610.73</v>
      </c>
      <c r="E130" s="2">
        <v>0</v>
      </c>
      <c r="F130" s="2">
        <v>0</v>
      </c>
      <c r="G130" s="3">
        <f t="shared" si="0"/>
        <v>109386.93546000001</v>
      </c>
      <c r="H130" s="3">
        <f t="shared" si="1"/>
        <v>0.5500000000174623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240739.28</v>
      </c>
      <c r="D131" s="2">
        <f>'PR-RAS'!E135</f>
        <v>303610.73</v>
      </c>
      <c r="E131" s="2">
        <v>0</v>
      </c>
      <c r="F131" s="2">
        <v>0</v>
      </c>
      <c r="G131" s="3">
        <f t="shared" si="0"/>
        <v>110234.8962</v>
      </c>
      <c r="H131" s="3">
        <f t="shared" si="1"/>
        <v>0.5500000000174623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240739.28</v>
      </c>
      <c r="D132" s="2">
        <f>'PR-RAS'!E136</f>
        <v>299987.68</v>
      </c>
      <c r="E132" s="2">
        <v>0</v>
      </c>
      <c r="F132" s="2">
        <v>0</v>
      </c>
      <c r="G132" s="3">
        <f t="shared" si="0"/>
        <v>110133.61784000001</v>
      </c>
      <c r="H132" s="3">
        <f t="shared" si="1"/>
        <v>0.60000000000582077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3623.05</v>
      </c>
      <c r="E133" s="2">
        <v>0</v>
      </c>
      <c r="F133" s="2">
        <v>0</v>
      </c>
      <c r="G133" s="3">
        <f t="shared" si="0"/>
        <v>956.48520000000008</v>
      </c>
      <c r="H133" s="3">
        <f t="shared" si="1"/>
        <v>5.0000000000181899E-2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308840.5</v>
      </c>
      <c r="D148" s="2">
        <f>'PR-RAS'!E152</f>
        <v>385742.46000000008</v>
      </c>
      <c r="E148" s="2">
        <v>0</v>
      </c>
      <c r="F148" s="2">
        <v>0</v>
      </c>
      <c r="G148" s="3">
        <f t="shared" si="0"/>
        <v>158807.83674000003</v>
      </c>
      <c r="H148" s="3">
        <f t="shared" si="1"/>
        <v>0.96000000007916242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121975.83</v>
      </c>
      <c r="D149" s="2">
        <f>'PR-RAS'!E153</f>
        <v>161051.67000000001</v>
      </c>
      <c r="E149" s="2">
        <v>0</v>
      </c>
      <c r="F149" s="2">
        <v>0</v>
      </c>
      <c r="G149" s="3">
        <f t="shared" si="0"/>
        <v>65723.71716</v>
      </c>
      <c r="H149" s="3">
        <f t="shared" si="1"/>
        <v>0.49999999998544808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97490.82</v>
      </c>
      <c r="D150" s="2">
        <f>'PR-RAS'!E154</f>
        <v>127448.39</v>
      </c>
      <c r="E150" s="2">
        <v>0</v>
      </c>
      <c r="F150" s="2">
        <v>0</v>
      </c>
      <c r="G150" s="3">
        <f t="shared" si="0"/>
        <v>52505.752399999998</v>
      </c>
      <c r="H150" s="3">
        <f t="shared" si="1"/>
        <v>0.569999999992433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97490.82</v>
      </c>
      <c r="D151" s="2">
        <f>'PR-RAS'!E155</f>
        <v>127448.39</v>
      </c>
      <c r="E151" s="2">
        <v>0</v>
      </c>
      <c r="F151" s="2">
        <v>0</v>
      </c>
      <c r="G151" s="3">
        <f t="shared" si="0"/>
        <v>52858.139999999992</v>
      </c>
      <c r="H151" s="3">
        <f t="shared" si="1"/>
        <v>0.569999999992433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8399.01</v>
      </c>
      <c r="D155" s="2">
        <f>'PR-RAS'!E159</f>
        <v>12574.3</v>
      </c>
      <c r="E155" s="2">
        <v>0</v>
      </c>
      <c r="F155" s="2">
        <v>0</v>
      </c>
      <c r="G155" s="3">
        <f t="shared" si="0"/>
        <v>5166.33194</v>
      </c>
      <c r="H155" s="3">
        <f t="shared" si="1"/>
        <v>0.30999999999949068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16086</v>
      </c>
      <c r="D156" s="2">
        <f>'PR-RAS'!E160</f>
        <v>21028.98</v>
      </c>
      <c r="E156" s="2">
        <v>0</v>
      </c>
      <c r="F156" s="2">
        <v>0</v>
      </c>
      <c r="G156" s="3">
        <f t="shared" si="0"/>
        <v>9012.3137999999999</v>
      </c>
      <c r="H156" s="3">
        <f t="shared" si="1"/>
        <v>2.0000000000436557E-2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16086</v>
      </c>
      <c r="D158" s="2">
        <f>'PR-RAS'!E162</f>
        <v>21028.98</v>
      </c>
      <c r="E158" s="2">
        <v>0</v>
      </c>
      <c r="F158" s="2">
        <v>0</v>
      </c>
      <c r="G158" s="3">
        <f t="shared" si="0"/>
        <v>9128.6017200000006</v>
      </c>
      <c r="H158" s="3">
        <f t="shared" si="1"/>
        <v>2.0000000000436557E-2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185525.21</v>
      </c>
      <c r="D160" s="2">
        <f>'PR-RAS'!E164</f>
        <v>223370.79000000004</v>
      </c>
      <c r="E160" s="2">
        <v>0</v>
      </c>
      <c r="F160" s="2">
        <v>0</v>
      </c>
      <c r="G160" s="3">
        <f t="shared" si="0"/>
        <v>100530.41961000001</v>
      </c>
      <c r="H160" s="3">
        <f t="shared" si="1"/>
        <v>0.41999999995459802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6272.3</v>
      </c>
      <c r="D161" s="2">
        <f>'PR-RAS'!E165</f>
        <v>4257.8999999999996</v>
      </c>
      <c r="E161" s="2">
        <v>0</v>
      </c>
      <c r="F161" s="2">
        <v>0</v>
      </c>
      <c r="G161" s="3">
        <f t="shared" si="0"/>
        <v>2366.096</v>
      </c>
      <c r="H161" s="3">
        <f t="shared" si="1"/>
        <v>0.4000000000005457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6272.3</v>
      </c>
      <c r="D162" s="2">
        <f>'PR-RAS'!E166</f>
        <v>4257.8999999999996</v>
      </c>
      <c r="E162" s="2">
        <v>0</v>
      </c>
      <c r="F162" s="2">
        <v>0</v>
      </c>
      <c r="G162" s="3">
        <f t="shared" si="0"/>
        <v>2380.8840999999998</v>
      </c>
      <c r="H162" s="3">
        <f t="shared" si="1"/>
        <v>0.4000000000005457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3523.23</v>
      </c>
      <c r="D166" s="2">
        <f>'PR-RAS'!E170</f>
        <v>3068.58</v>
      </c>
      <c r="E166" s="2">
        <v>0</v>
      </c>
      <c r="F166" s="2">
        <v>0</v>
      </c>
      <c r="G166" s="3">
        <f t="shared" si="0"/>
        <v>1593.96435</v>
      </c>
      <c r="H166" s="3">
        <f t="shared" si="1"/>
        <v>0.65000000000009095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3445.42</v>
      </c>
      <c r="D167" s="2">
        <f>'PR-RAS'!E171</f>
        <v>2499.58</v>
      </c>
      <c r="E167" s="2">
        <v>0</v>
      </c>
      <c r="F167" s="2">
        <v>0</v>
      </c>
      <c r="G167" s="3">
        <f t="shared" si="0"/>
        <v>1401.8002800000002</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77.81</v>
      </c>
      <c r="D169" s="2">
        <f>'PR-RAS'!E173</f>
        <v>0</v>
      </c>
      <c r="E169" s="2">
        <v>0</v>
      </c>
      <c r="F169" s="2">
        <v>0</v>
      </c>
      <c r="G169" s="3">
        <f t="shared" si="0"/>
        <v>13.072080000000001</v>
      </c>
      <c r="H169" s="3">
        <f t="shared" si="1"/>
        <v>0.18999999999999773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569</v>
      </c>
      <c r="E171" s="2">
        <v>0</v>
      </c>
      <c r="F171" s="2">
        <v>0</v>
      </c>
      <c r="G171" s="3">
        <f t="shared" si="0"/>
        <v>193.46</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160508.12</v>
      </c>
      <c r="D174" s="2">
        <f>'PR-RAS'!E178</f>
        <v>203278.46000000002</v>
      </c>
      <c r="E174" s="2">
        <v>0</v>
      </c>
      <c r="F174" s="2">
        <v>0</v>
      </c>
      <c r="G174" s="3">
        <f t="shared" si="0"/>
        <v>98102.251919999995</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6267.02</v>
      </c>
      <c r="D175" s="2">
        <f>'PR-RAS'!E179</f>
        <v>8859.85</v>
      </c>
      <c r="E175" s="2">
        <v>0</v>
      </c>
      <c r="F175" s="2">
        <v>0</v>
      </c>
      <c r="G175" s="3">
        <f t="shared" si="0"/>
        <v>4173.6892799999996</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774.15</v>
      </c>
      <c r="D178" s="2">
        <f>'PR-RAS'!E182</f>
        <v>754.71</v>
      </c>
      <c r="E178" s="2">
        <v>0</v>
      </c>
      <c r="F178" s="2">
        <v>0</v>
      </c>
      <c r="G178" s="3">
        <f t="shared" si="0"/>
        <v>404.19189</v>
      </c>
      <c r="H178" s="3">
        <f t="shared" si="1"/>
        <v>0.43999999999994088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15209.84</v>
      </c>
      <c r="D179" s="2">
        <f>'PR-RAS'!E183</f>
        <v>22141.74</v>
      </c>
      <c r="E179" s="2">
        <v>0</v>
      </c>
      <c r="F179" s="2">
        <v>0</v>
      </c>
      <c r="G179" s="3">
        <f t="shared" si="0"/>
        <v>10589.810960000001</v>
      </c>
      <c r="H179" s="3">
        <f t="shared" si="1"/>
        <v>0.41999999999825377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54656.68</v>
      </c>
      <c r="D181" s="2">
        <f>'PR-RAS'!E185</f>
        <v>34877.9</v>
      </c>
      <c r="E181" s="2">
        <v>0</v>
      </c>
      <c r="F181" s="2">
        <v>0</v>
      </c>
      <c r="G181" s="3">
        <f t="shared" si="0"/>
        <v>22394.2464</v>
      </c>
      <c r="H181" s="3">
        <f t="shared" si="1"/>
        <v>0.41999999999825377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197.5</v>
      </c>
      <c r="D182" s="2">
        <f>'PR-RAS'!E186</f>
        <v>4696.25</v>
      </c>
      <c r="E182" s="2">
        <v>0</v>
      </c>
      <c r="F182" s="2">
        <v>0</v>
      </c>
      <c r="G182" s="3">
        <f t="shared" si="0"/>
        <v>1735.79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83402.929999999993</v>
      </c>
      <c r="D183" s="2">
        <f>'PR-RAS'!E187</f>
        <v>131948.01</v>
      </c>
      <c r="E183" s="2">
        <v>0</v>
      </c>
      <c r="F183" s="2">
        <v>0</v>
      </c>
      <c r="G183" s="3">
        <f t="shared" si="0"/>
        <v>63208.408900000002</v>
      </c>
      <c r="H183" s="3">
        <f t="shared" si="1"/>
        <v>8.0000000016298145E-2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1829.5</v>
      </c>
      <c r="E184" s="2">
        <v>0</v>
      </c>
      <c r="F184" s="2">
        <v>0</v>
      </c>
      <c r="G184" s="3">
        <f t="shared" si="0"/>
        <v>669.59699999999998</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15221.56</v>
      </c>
      <c r="D190" s="2">
        <f>'PR-RAS'!E194</f>
        <v>10936.35</v>
      </c>
      <c r="E190" s="2">
        <v>0</v>
      </c>
      <c r="F190" s="2">
        <v>0</v>
      </c>
      <c r="G190" s="3">
        <f t="shared" si="0"/>
        <v>7010.8151400000006</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1930</v>
      </c>
      <c r="D192" s="2">
        <f>'PR-RAS'!E196</f>
        <v>1797.55</v>
      </c>
      <c r="E192" s="2">
        <v>0</v>
      </c>
      <c r="F192" s="2">
        <v>0</v>
      </c>
      <c r="G192" s="3">
        <f t="shared" si="0"/>
        <v>1055.2941000000001</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10689.57</v>
      </c>
      <c r="D193" s="2">
        <f>'PR-RAS'!E197</f>
        <v>5868.88</v>
      </c>
      <c r="E193" s="2">
        <v>0</v>
      </c>
      <c r="F193" s="2">
        <v>0</v>
      </c>
      <c r="G193" s="3">
        <f t="shared" si="0"/>
        <v>4306.0473600000005</v>
      </c>
      <c r="H193" s="3">
        <f t="shared" si="1"/>
        <v>0.5500000000001819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v>
      </c>
      <c r="D195" s="2">
        <f>'PR-RAS'!E199</f>
        <v>0</v>
      </c>
      <c r="E195" s="2">
        <v>0</v>
      </c>
      <c r="F195" s="2">
        <v>0</v>
      </c>
      <c r="G195" s="3">
        <f t="shared" si="0"/>
        <v>0.38606000000000001</v>
      </c>
      <c r="H195" s="3">
        <f t="shared" si="1"/>
        <v>1.0000000000000009E-2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2600</v>
      </c>
      <c r="D197" s="2">
        <f>'PR-RAS'!E201</f>
        <v>3269.92</v>
      </c>
      <c r="E197" s="2">
        <v>0</v>
      </c>
      <c r="F197" s="2">
        <v>0</v>
      </c>
      <c r="G197" s="3">
        <f t="shared" si="0"/>
        <v>1791.4086400000001</v>
      </c>
      <c r="H197" s="3">
        <f t="shared" si="1"/>
        <v>7.999999999992724E-2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1339.46</v>
      </c>
      <c r="D198" s="2">
        <f>'PR-RAS'!E202</f>
        <v>1320</v>
      </c>
      <c r="E198" s="2">
        <v>0</v>
      </c>
      <c r="F198" s="2">
        <v>0</v>
      </c>
      <c r="G198" s="3">
        <f t="shared" si="0"/>
        <v>783.95362</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1339.46</v>
      </c>
      <c r="D212" s="2">
        <f>'PR-RAS'!E216</f>
        <v>1320</v>
      </c>
      <c r="E212" s="2">
        <v>0</v>
      </c>
      <c r="F212" s="2">
        <v>0</v>
      </c>
      <c r="G212" s="3">
        <f t="shared" si="0"/>
        <v>839.66606000000002</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1339.46</v>
      </c>
      <c r="D213" s="2">
        <f>'PR-RAS'!E217</f>
        <v>1320</v>
      </c>
      <c r="E213" s="2">
        <v>0</v>
      </c>
      <c r="F213" s="2">
        <v>0</v>
      </c>
      <c r="G213" s="3">
        <f t="shared" si="0"/>
        <v>843.64552000000003</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308840.5</v>
      </c>
      <c r="D295" s="2">
        <f>'PR-RAS'!E299</f>
        <v>385742.46000000008</v>
      </c>
      <c r="E295" s="2">
        <v>0</v>
      </c>
      <c r="F295" s="2">
        <v>0</v>
      </c>
      <c r="G295" s="3">
        <f t="shared" si="12"/>
        <v>317615.67348000006</v>
      </c>
      <c r="H295" s="3">
        <f t="shared" si="13"/>
        <v>0.96000000007916242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10977.339999999967</v>
      </c>
      <c r="D296" s="2">
        <f>'PR-RAS'!E300</f>
        <v>0</v>
      </c>
      <c r="E296" s="2">
        <v>0</v>
      </c>
      <c r="F296" s="2">
        <v>0</v>
      </c>
      <c r="G296" s="3">
        <f t="shared" si="12"/>
        <v>3238.3152999999902</v>
      </c>
      <c r="H296" s="3">
        <f t="shared" si="13"/>
        <v>0.33999999996740371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7029.0300000000861</v>
      </c>
      <c r="E297" s="2">
        <v>0</v>
      </c>
      <c r="F297" s="2">
        <v>0</v>
      </c>
      <c r="G297" s="3">
        <f t="shared" si="12"/>
        <v>4161.1857600000512</v>
      </c>
      <c r="H297" s="3">
        <f t="shared" si="13"/>
        <v>3.0000000086147338E-2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4110.16</v>
      </c>
      <c r="D298" s="2">
        <f>'PR-RAS'!E302</f>
        <v>15087.5</v>
      </c>
      <c r="E298" s="2">
        <v>0</v>
      </c>
      <c r="F298" s="2">
        <v>0</v>
      </c>
      <c r="G298" s="3">
        <f t="shared" si="12"/>
        <v>10182.692520000001</v>
      </c>
      <c r="H298" s="3">
        <f t="shared" si="13"/>
        <v>0.65999999999985448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6066.25</v>
      </c>
      <c r="E355" s="2">
        <v>0</v>
      </c>
      <c r="F355" s="2">
        <v>0</v>
      </c>
      <c r="G355" s="3">
        <f t="shared" si="12"/>
        <v>4294.9049999999997</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6066.25</v>
      </c>
      <c r="E368" s="2">
        <v>0</v>
      </c>
      <c r="F368" s="2">
        <v>0</v>
      </c>
      <c r="G368" s="3">
        <f t="shared" si="12"/>
        <v>4452.6274999999996</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6066.25</v>
      </c>
      <c r="E374" s="2">
        <v>0</v>
      </c>
      <c r="F374" s="2">
        <v>0</v>
      </c>
      <c r="G374" s="3">
        <f t="shared" si="12"/>
        <v>4525.4224999999997</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3623.05</v>
      </c>
      <c r="E375" s="2">
        <v>0</v>
      </c>
      <c r="F375" s="2">
        <v>0</v>
      </c>
      <c r="G375" s="3">
        <f t="shared" si="12"/>
        <v>2710.0414000000001</v>
      </c>
      <c r="H375" s="3">
        <f t="shared" si="13"/>
        <v>5.0000000000181899E-2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2443.1999999999998</v>
      </c>
      <c r="E381" s="2">
        <v>0</v>
      </c>
      <c r="F381" s="2">
        <v>0</v>
      </c>
      <c r="G381" s="3">
        <f t="shared" si="12"/>
        <v>1856.8319999999999</v>
      </c>
      <c r="H381" s="3">
        <f t="shared" si="13"/>
        <v>0.1999999999998181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6066.25</v>
      </c>
      <c r="E413" s="2">
        <v>0</v>
      </c>
      <c r="F413" s="2">
        <v>0</v>
      </c>
      <c r="G413" s="3">
        <f t="shared" si="12"/>
        <v>4998.59</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319817.83999999997</v>
      </c>
      <c r="D417" s="2">
        <f>'PR-RAS'!E422</f>
        <v>378713.43</v>
      </c>
      <c r="E417" s="2">
        <v>0</v>
      </c>
      <c r="F417" s="2">
        <v>0</v>
      </c>
      <c r="G417" s="3">
        <f t="shared" si="12"/>
        <v>448133.79519999993</v>
      </c>
      <c r="H417" s="3">
        <f t="shared" si="13"/>
        <v>0.59000000002561137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308840.5</v>
      </c>
      <c r="D418" s="2">
        <f>'PR-RAS'!E423</f>
        <v>391808.71000000008</v>
      </c>
      <c r="E418" s="2">
        <v>0</v>
      </c>
      <c r="F418" s="2">
        <v>0</v>
      </c>
      <c r="G418" s="3">
        <f t="shared" si="12"/>
        <v>455554.95264000003</v>
      </c>
      <c r="H418" s="3">
        <f t="shared" si="13"/>
        <v>0.78999999992083758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10977.339999999967</v>
      </c>
      <c r="D419" s="2">
        <f>'PR-RAS'!E424</f>
        <v>0</v>
      </c>
      <c r="E419" s="2">
        <v>0</v>
      </c>
      <c r="F419" s="2">
        <v>0</v>
      </c>
      <c r="G419" s="3">
        <f t="shared" si="12"/>
        <v>4588.5281199999863</v>
      </c>
      <c r="H419" s="3">
        <f t="shared" si="13"/>
        <v>0.33999999996740371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13095.280000000086</v>
      </c>
      <c r="E420" s="2">
        <v>0</v>
      </c>
      <c r="F420" s="2">
        <v>0</v>
      </c>
      <c r="G420" s="3">
        <f t="shared" si="12"/>
        <v>10973.844640000072</v>
      </c>
      <c r="H420" s="3">
        <f t="shared" si="13"/>
        <v>0.28000000008614734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4110.16</v>
      </c>
      <c r="D421" s="2">
        <f>'PR-RAS'!E426</f>
        <v>15087.5</v>
      </c>
      <c r="E421" s="2">
        <v>0</v>
      </c>
      <c r="F421" s="2">
        <v>0</v>
      </c>
      <c r="G421" s="3">
        <f t="shared" si="12"/>
        <v>14399.7672</v>
      </c>
      <c r="H421" s="3">
        <f t="shared" si="13"/>
        <v>0.65999999999985448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319817.83999999997</v>
      </c>
      <c r="D637" s="2">
        <f>'PR-RAS'!E643</f>
        <v>378713.43</v>
      </c>
      <c r="E637" s="2">
        <v>0</v>
      </c>
      <c r="F637" s="2">
        <v>0</v>
      </c>
      <c r="G637" s="3">
        <f t="shared" si="14"/>
        <v>685127.62919999997</v>
      </c>
      <c r="H637" s="3">
        <f t="shared" si="15"/>
        <v>0.59000000002561137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308840.5</v>
      </c>
      <c r="D638" s="2">
        <f>'PR-RAS'!E644</f>
        <v>391808.71000000008</v>
      </c>
      <c r="E638" s="2">
        <v>0</v>
      </c>
      <c r="F638" s="2">
        <v>0</v>
      </c>
      <c r="G638" s="3">
        <f t="shared" si="14"/>
        <v>695895.69504000014</v>
      </c>
      <c r="H638" s="3">
        <f t="shared" si="15"/>
        <v>0.78999999992083758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10977.339999999967</v>
      </c>
      <c r="D639" s="2">
        <f>'PR-RAS'!E645</f>
        <v>0</v>
      </c>
      <c r="E639" s="2">
        <v>0</v>
      </c>
      <c r="F639" s="2">
        <v>0</v>
      </c>
      <c r="G639" s="3">
        <f t="shared" si="14"/>
        <v>7003.5429199999789</v>
      </c>
      <c r="H639" s="3">
        <f t="shared" si="15"/>
        <v>0.33999999996740371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13095.280000000086</v>
      </c>
      <c r="E640" s="2">
        <v>0</v>
      </c>
      <c r="F640" s="2">
        <v>0</v>
      </c>
      <c r="G640" s="3">
        <f t="shared" si="14"/>
        <v>16735.76784000011</v>
      </c>
      <c r="H640" s="3">
        <f t="shared" si="15"/>
        <v>0.28000000008614734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4110.16</v>
      </c>
      <c r="D641" s="2">
        <f>'PR-RAS'!E647</f>
        <v>15087.5</v>
      </c>
      <c r="E641" s="2">
        <v>0</v>
      </c>
      <c r="F641" s="2">
        <v>0</v>
      </c>
      <c r="G641" s="3">
        <f t="shared" si="14"/>
        <v>21942.502400000001</v>
      </c>
      <c r="H641" s="3">
        <f t="shared" si="15"/>
        <v>0.65999999999985448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15087.499999999967</v>
      </c>
      <c r="D643" s="2">
        <f>'PR-RAS'!E649</f>
        <v>1992.2199999999139</v>
      </c>
      <c r="E643" s="2">
        <v>0</v>
      </c>
      <c r="F643" s="2">
        <v>0</v>
      </c>
      <c r="G643" s="3">
        <f t="shared" si="14"/>
        <v>12244.185479999869</v>
      </c>
      <c r="H643" s="3">
        <f t="shared" si="15"/>
        <v>0.71999999994659447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12605.54</v>
      </c>
      <c r="D646" s="2">
        <f>'PR-RAS'!E653</f>
        <v>32037.56</v>
      </c>
      <c r="E646" s="2">
        <v>0</v>
      </c>
      <c r="F646" s="2">
        <v>0</v>
      </c>
      <c r="G646" s="3">
        <f t="shared" si="14"/>
        <v>49459.025700000006</v>
      </c>
      <c r="H646" s="3">
        <f t="shared" si="15"/>
        <v>0.89999999999781721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367952.08</v>
      </c>
      <c r="D647" s="2">
        <f>'PR-RAS'!E654</f>
        <v>401304.3</v>
      </c>
      <c r="E647" s="2">
        <v>0</v>
      </c>
      <c r="F647" s="2">
        <v>0</v>
      </c>
      <c r="G647" s="3">
        <f t="shared" si="14"/>
        <v>756182.19927999994</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348520.06</v>
      </c>
      <c r="D648" s="2">
        <f>'PR-RAS'!E655</f>
        <v>433341.86</v>
      </c>
      <c r="E648" s="2">
        <v>0</v>
      </c>
      <c r="F648" s="2">
        <v>0</v>
      </c>
      <c r="G648" s="3">
        <f t="shared" si="14"/>
        <v>786236.84565999999</v>
      </c>
      <c r="H648" s="3">
        <f t="shared" si="15"/>
        <v>0.20000000001164153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32037.559999999998</v>
      </c>
      <c r="D649" s="2">
        <f>'PR-RAS'!E656</f>
        <v>0</v>
      </c>
      <c r="E649" s="2">
        <v>0</v>
      </c>
      <c r="F649" s="2">
        <v>0</v>
      </c>
      <c r="G649" s="3">
        <f t="shared" si="14"/>
        <v>20760.338879999999</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14500</v>
      </c>
      <c r="D676" s="2">
        <f>'PR-RAS'!E683</f>
        <v>13800</v>
      </c>
      <c r="E676" s="2">
        <v>0</v>
      </c>
      <c r="F676" s="2">
        <v>0</v>
      </c>
      <c r="G676" s="3">
        <f t="shared" si="14"/>
        <v>28417.500000000004</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2500</v>
      </c>
      <c r="D677" s="2">
        <f>'PR-RAS'!E684</f>
        <v>4200</v>
      </c>
      <c r="E677" s="2">
        <v>0</v>
      </c>
      <c r="F677" s="2">
        <v>0</v>
      </c>
      <c r="G677" s="3">
        <f t="shared" si="14"/>
        <v>7368.4000000000005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2443.1999999999998</v>
      </c>
      <c r="E678" s="2">
        <v>0</v>
      </c>
      <c r="F678" s="2">
        <v>0</v>
      </c>
      <c r="G678" s="3">
        <f t="shared" si="14"/>
        <v>3308.0927999999999</v>
      </c>
      <c r="H678" s="3">
        <f t="shared" si="15"/>
        <v>0.1999999999998181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29344</v>
      </c>
      <c r="D717" s="2">
        <f>'PR-RAS'!E724</f>
        <v>20230</v>
      </c>
      <c r="E717" s="2">
        <v>0</v>
      </c>
      <c r="F717" s="2">
        <v>0</v>
      </c>
      <c r="G717" s="3">
        <f t="shared" si="14"/>
        <v>49979.663999999997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37218.019999999997</v>
      </c>
      <c r="D730" s="2">
        <f>'PR-RAS'!E737</f>
        <v>18128.54</v>
      </c>
      <c r="E730" s="2">
        <v>0</v>
      </c>
      <c r="F730" s="2">
        <v>0</v>
      </c>
      <c r="G730" s="3">
        <f t="shared" si="14"/>
        <v>53563.347900000001</v>
      </c>
      <c r="H730" s="3">
        <f t="shared" si="15"/>
        <v>0.47999999999592546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10181.16</v>
      </c>
      <c r="D732" s="2">
        <f>'PR-RAS'!E739</f>
        <v>9013.76</v>
      </c>
      <c r="E732" s="2">
        <v>0</v>
      </c>
      <c r="F732" s="2">
        <v>0</v>
      </c>
      <c r="G732" s="3">
        <f t="shared" si="14"/>
        <v>20620.54508</v>
      </c>
      <c r="H732" s="3">
        <f t="shared" si="15"/>
        <v>0.3999999999996362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1214.0999999999999</v>
      </c>
      <c r="D735" s="2">
        <f>'PR-RAS'!E742</f>
        <v>1081.6500000000001</v>
      </c>
      <c r="E735" s="2">
        <v>0</v>
      </c>
      <c r="F735" s="2">
        <v>0</v>
      </c>
      <c r="G735" s="3">
        <f t="shared" si="14"/>
        <v>2479.0115999999998</v>
      </c>
      <c r="H735" s="3">
        <f t="shared" si="15"/>
        <v>0.4499999999998181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63197.679999999993</v>
      </c>
      <c r="D1011" s="7">
        <f>BILANCA!E6</f>
        <v>46510.459999999992</v>
      </c>
      <c r="E1011" s="7">
        <v>0</v>
      </c>
      <c r="F1011" s="7">
        <v>0</v>
      </c>
      <c r="G1011" s="8">
        <f t="shared" ref="G1011:G1306" si="38">B1011/1000*C1011+B1011/500*D1011</f>
        <v>156.21859999999998</v>
      </c>
      <c r="H1011" s="8">
        <f t="shared" si="35"/>
        <v>0.77999999999883585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31160.119999999992</v>
      </c>
      <c r="D1012" s="2">
        <f>BILANCA!E7</f>
        <v>29913.329999999994</v>
      </c>
      <c r="E1012" s="2">
        <v>0</v>
      </c>
      <c r="F1012" s="2">
        <v>0</v>
      </c>
      <c r="G1012" s="3">
        <f t="shared" si="38"/>
        <v>181.97355999999996</v>
      </c>
      <c r="H1012" s="3">
        <f t="shared" si="35"/>
        <v>0.44999999998617568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1998.8100000000004</v>
      </c>
      <c r="D1013" s="2">
        <f>BILANCA!E8</f>
        <v>1544.9700000000003</v>
      </c>
      <c r="E1013" s="2">
        <v>0</v>
      </c>
      <c r="F1013" s="2">
        <v>0</v>
      </c>
      <c r="G1013" s="3">
        <f t="shared" si="38"/>
        <v>15.266250000000003</v>
      </c>
      <c r="H1013" s="3">
        <f t="shared" si="35"/>
        <v>0.21999999999934516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8916.85</v>
      </c>
      <c r="D1015" s="2">
        <f>BILANCA!E10</f>
        <v>8916.85</v>
      </c>
      <c r="E1015" s="2">
        <v>0</v>
      </c>
      <c r="F1015" s="2">
        <v>0</v>
      </c>
      <c r="G1015" s="3">
        <f t="shared" si="38"/>
        <v>133.75275000000002</v>
      </c>
      <c r="H1015" s="3">
        <f t="shared" si="35"/>
        <v>0.2999999999992724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6918.04</v>
      </c>
      <c r="D1016" s="2">
        <f>BILANCA!E11</f>
        <v>7371.88</v>
      </c>
      <c r="E1016" s="2">
        <v>0</v>
      </c>
      <c r="F1016" s="2">
        <v>0</v>
      </c>
      <c r="G1016" s="3">
        <f t="shared" si="38"/>
        <v>129.9708</v>
      </c>
      <c r="H1016" s="3">
        <f t="shared" si="35"/>
        <v>0.15999999999985448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29161.30999999999</v>
      </c>
      <c r="D1017" s="2">
        <f>BILANCA!E12</f>
        <v>28368.359999999993</v>
      </c>
      <c r="E1017" s="2">
        <v>0</v>
      </c>
      <c r="F1017" s="2">
        <v>0</v>
      </c>
      <c r="G1017" s="3">
        <f t="shared" si="38"/>
        <v>601.28620999999987</v>
      </c>
      <c r="H1017" s="3">
        <f t="shared" si="35"/>
        <v>0.66999999998370185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14958.429999999993</v>
      </c>
      <c r="D1024" s="2">
        <f>BILANCA!E19</f>
        <v>14165.479999999996</v>
      </c>
      <c r="E1024" s="2">
        <v>0</v>
      </c>
      <c r="F1024" s="2">
        <v>0</v>
      </c>
      <c r="G1024" s="3">
        <f t="shared" si="38"/>
        <v>606.05145999999979</v>
      </c>
      <c r="H1024" s="3">
        <f t="shared" si="35"/>
        <v>0.90999999998894054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57451.35</v>
      </c>
      <c r="D1025" s="2">
        <f>BILANCA!E20</f>
        <v>63517.599999999999</v>
      </c>
      <c r="E1025" s="2">
        <v>0</v>
      </c>
      <c r="F1025" s="2">
        <v>0</v>
      </c>
      <c r="G1025" s="3">
        <f t="shared" si="38"/>
        <v>2767.2982499999998</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1319.26</v>
      </c>
      <c r="D1027" s="2">
        <f>BILANCA!E22</f>
        <v>1319.26</v>
      </c>
      <c r="E1027" s="2">
        <v>0</v>
      </c>
      <c r="F1027" s="2">
        <v>0</v>
      </c>
      <c r="G1027" s="3">
        <f t="shared" si="38"/>
        <v>67.282260000000008</v>
      </c>
      <c r="H1027" s="3">
        <f t="shared" si="35"/>
        <v>0.51999999999998181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18567.59</v>
      </c>
      <c r="D1030" s="2">
        <f>BILANCA!E25</f>
        <v>18567.59</v>
      </c>
      <c r="E1030" s="2">
        <v>0</v>
      </c>
      <c r="F1030" s="2">
        <v>0</v>
      </c>
      <c r="G1030" s="3">
        <f t="shared" si="38"/>
        <v>1114.0554000000002</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47491.29</v>
      </c>
      <c r="D1031" s="2">
        <f>BILANCA!E26</f>
        <v>47491.29</v>
      </c>
      <c r="E1031" s="2">
        <v>0</v>
      </c>
      <c r="F1031" s="2">
        <v>0</v>
      </c>
      <c r="G1031" s="3">
        <f t="shared" si="38"/>
        <v>2991.9512700000005</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109871.06</v>
      </c>
      <c r="D1033" s="2">
        <f>BILANCA!E28</f>
        <v>116730.26</v>
      </c>
      <c r="E1033" s="2">
        <v>0</v>
      </c>
      <c r="F1033" s="2">
        <v>0</v>
      </c>
      <c r="G1033" s="3">
        <f t="shared" si="38"/>
        <v>7896.6263399999998</v>
      </c>
      <c r="H1033" s="3">
        <f t="shared" si="35"/>
        <v>0.319999999992433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14202.88</v>
      </c>
      <c r="D1040" s="2">
        <f>BILANCA!E35</f>
        <v>14202.88</v>
      </c>
      <c r="E1040" s="2">
        <v>0</v>
      </c>
      <c r="F1040" s="2">
        <v>0</v>
      </c>
      <c r="G1040" s="3">
        <f t="shared" si="38"/>
        <v>1278.2592</v>
      </c>
      <c r="H1040" s="3">
        <f t="shared" si="35"/>
        <v>0.24000000000160071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14202.88</v>
      </c>
      <c r="D1042" s="2">
        <f>BILANCA!E37</f>
        <v>14202.88</v>
      </c>
      <c r="E1042" s="2">
        <v>0</v>
      </c>
      <c r="F1042" s="2">
        <v>0</v>
      </c>
      <c r="G1042" s="3">
        <f t="shared" si="38"/>
        <v>1363.4764799999998</v>
      </c>
      <c r="H1042" s="3">
        <f t="shared" si="35"/>
        <v>0.24000000000160071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6021.65</v>
      </c>
      <c r="D1059" s="2">
        <f>BILANCA!E54</f>
        <v>6475.31</v>
      </c>
      <c r="E1059" s="2">
        <v>0</v>
      </c>
      <c r="F1059" s="2">
        <v>0</v>
      </c>
      <c r="G1059" s="3">
        <f t="shared" si="38"/>
        <v>929.64123000000018</v>
      </c>
      <c r="H1059" s="3">
        <f t="shared" si="35"/>
        <v>0.66000000000076398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6021.65</v>
      </c>
      <c r="D1060" s="2">
        <f>BILANCA!E55</f>
        <v>6475.31</v>
      </c>
      <c r="E1060" s="2">
        <v>0</v>
      </c>
      <c r="F1060" s="2">
        <v>0</v>
      </c>
      <c r="G1060" s="3">
        <f t="shared" si="38"/>
        <v>948.61350000000004</v>
      </c>
      <c r="H1060" s="3">
        <f t="shared" si="35"/>
        <v>0.66000000000076398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32037.56</v>
      </c>
      <c r="D1074" s="2">
        <f>BILANCA!E69</f>
        <v>16597.13</v>
      </c>
      <c r="E1074" s="2">
        <v>0</v>
      </c>
      <c r="F1074" s="2">
        <v>0</v>
      </c>
      <c r="G1074" s="3">
        <f t="shared" si="38"/>
        <v>4174.8364799999999</v>
      </c>
      <c r="H1074" s="3">
        <f t="shared" si="35"/>
        <v>0.56999999999970896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32037.56</v>
      </c>
      <c r="D1075" s="2">
        <f>BILANCA!E70</f>
        <v>0</v>
      </c>
      <c r="E1075" s="2">
        <v>0</v>
      </c>
      <c r="F1075" s="2">
        <v>0</v>
      </c>
      <c r="G1075" s="3">
        <f t="shared" si="38"/>
        <v>2082.4414000000002</v>
      </c>
      <c r="H1075" s="3">
        <f t="shared" si="35"/>
        <v>0.43999999999869033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31838.95</v>
      </c>
      <c r="D1076" s="2">
        <f>BILANCA!E71</f>
        <v>0</v>
      </c>
      <c r="E1076" s="2">
        <v>0</v>
      </c>
      <c r="F1076" s="2">
        <v>0</v>
      </c>
      <c r="G1076" s="3">
        <f t="shared" si="38"/>
        <v>2101.3706999999999</v>
      </c>
      <c r="H1076" s="3">
        <f t="shared" si="35"/>
        <v>4.9999999999272404E-2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31838.95</v>
      </c>
      <c r="D1078" s="2">
        <f>BILANCA!E73</f>
        <v>0</v>
      </c>
      <c r="E1078" s="2">
        <v>0</v>
      </c>
      <c r="F1078" s="2">
        <v>0</v>
      </c>
      <c r="G1078" s="3">
        <f t="shared" si="38"/>
        <v>2165.0486000000001</v>
      </c>
      <c r="H1078" s="3">
        <f t="shared" si="35"/>
        <v>4.9999999999272404E-2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198.61</v>
      </c>
      <c r="D1085" s="2">
        <f>BILANCA!E80</f>
        <v>0</v>
      </c>
      <c r="E1085" s="2">
        <v>0</v>
      </c>
      <c r="F1085" s="2">
        <v>0</v>
      </c>
      <c r="G1085" s="3">
        <f t="shared" si="38"/>
        <v>14.89575</v>
      </c>
      <c r="H1085" s="3">
        <f t="shared" si="35"/>
        <v>0.38999999999998636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16597.13</v>
      </c>
      <c r="E1152" s="2">
        <v>0</v>
      </c>
      <c r="F1152" s="2">
        <v>0</v>
      </c>
      <c r="G1152" s="3">
        <f t="shared" si="38"/>
        <v>4713.5849200000002</v>
      </c>
      <c r="H1152" s="3">
        <f t="shared" si="41"/>
        <v>0.13000000000101863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16597.13</v>
      </c>
      <c r="E1167" s="2">
        <v>0</v>
      </c>
      <c r="F1167" s="2">
        <v>0</v>
      </c>
      <c r="G1167" s="3">
        <f t="shared" si="38"/>
        <v>5211.4988200000007</v>
      </c>
      <c r="H1167" s="3">
        <f t="shared" si="41"/>
        <v>0.13000000000101863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63197.679999999993</v>
      </c>
      <c r="D1180" s="2">
        <f>BILANCA!E176</f>
        <v>46510.460000000006</v>
      </c>
      <c r="E1180" s="2">
        <v>0</v>
      </c>
      <c r="F1180" s="2">
        <v>0</v>
      </c>
      <c r="G1180" s="3">
        <f t="shared" si="38"/>
        <v>26557.162000000004</v>
      </c>
      <c r="H1180" s="3">
        <f t="shared" si="41"/>
        <v>0.78000000001338776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16950.060000000001</v>
      </c>
      <c r="D1181" s="2">
        <f>BILANCA!E177</f>
        <v>14604.91</v>
      </c>
      <c r="E1181" s="2">
        <v>0</v>
      </c>
      <c r="F1181" s="2">
        <v>0</v>
      </c>
      <c r="G1181" s="3">
        <f t="shared" si="38"/>
        <v>7893.3394800000005</v>
      </c>
      <c r="H1181" s="3">
        <f t="shared" si="41"/>
        <v>0.15000000000145519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16950.060000000001</v>
      </c>
      <c r="D1182" s="2">
        <f>BILANCA!E178</f>
        <v>14604.91</v>
      </c>
      <c r="E1182" s="2">
        <v>0</v>
      </c>
      <c r="F1182" s="2">
        <v>0</v>
      </c>
      <c r="G1182" s="3">
        <f t="shared" si="38"/>
        <v>7939.4993599999998</v>
      </c>
      <c r="H1182" s="3">
        <f t="shared" si="41"/>
        <v>0.15000000000145519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9549.5300000000007</v>
      </c>
      <c r="D1183" s="2">
        <f>BILANCA!E179</f>
        <v>14404.16</v>
      </c>
      <c r="E1183" s="2">
        <v>0</v>
      </c>
      <c r="F1183" s="2">
        <v>0</v>
      </c>
      <c r="G1183" s="3">
        <f t="shared" si="38"/>
        <v>6635.90805</v>
      </c>
      <c r="H1183" s="3">
        <f t="shared" si="41"/>
        <v>0.62999999999919964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7056.24</v>
      </c>
      <c r="D1184" s="2">
        <f>BILANCA!E180</f>
        <v>200.75</v>
      </c>
      <c r="E1184" s="2">
        <v>0</v>
      </c>
      <c r="F1184" s="2">
        <v>0</v>
      </c>
      <c r="G1184" s="3">
        <f t="shared" si="38"/>
        <v>1297.6467600000001</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83.57</v>
      </c>
      <c r="D1185" s="2">
        <f>BILANCA!E181</f>
        <v>0</v>
      </c>
      <c r="E1185" s="2">
        <v>0</v>
      </c>
      <c r="F1185" s="2">
        <v>0</v>
      </c>
      <c r="G1185" s="3">
        <f t="shared" si="38"/>
        <v>14.624749999999997</v>
      </c>
      <c r="H1185" s="3">
        <f t="shared" si="41"/>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83.57</v>
      </c>
      <c r="D1188" s="2">
        <f>BILANCA!E184</f>
        <v>0</v>
      </c>
      <c r="E1188" s="2">
        <v>0</v>
      </c>
      <c r="F1188" s="2">
        <v>0</v>
      </c>
      <c r="G1188" s="3">
        <f t="shared" si="38"/>
        <v>14.875459999999999</v>
      </c>
      <c r="H1188" s="3">
        <f t="shared" si="41"/>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260.72000000000003</v>
      </c>
      <c r="D1200" s="2">
        <f>BILANCA!E196</f>
        <v>0</v>
      </c>
      <c r="E1200" s="2">
        <v>0</v>
      </c>
      <c r="F1200" s="2">
        <v>0</v>
      </c>
      <c r="G1200" s="3">
        <f t="shared" si="38"/>
        <v>49.536800000000007</v>
      </c>
      <c r="H1200" s="3">
        <f t="shared" si="41"/>
        <v>0.27999999999997272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46247.619999999995</v>
      </c>
      <c r="D1255" s="2">
        <f>BILANCA!E251</f>
        <v>31905.550000000003</v>
      </c>
      <c r="E1255" s="2">
        <v>0</v>
      </c>
      <c r="F1255" s="2">
        <v>0</v>
      </c>
      <c r="G1255" s="3">
        <f t="shared" si="38"/>
        <v>26964.386399999999</v>
      </c>
      <c r="H1255" s="3">
        <f t="shared" si="41"/>
        <v>0.83000000000174623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31160.12</v>
      </c>
      <c r="D1256" s="2">
        <f>BILANCA!E252</f>
        <v>29913.33</v>
      </c>
      <c r="E1256" s="2">
        <v>0</v>
      </c>
      <c r="F1256" s="2">
        <v>0</v>
      </c>
      <c r="G1256" s="3">
        <f t="shared" si="38"/>
        <v>22382.747879999999</v>
      </c>
      <c r="H1256" s="3">
        <f t="shared" si="41"/>
        <v>0.4500000000007276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31160.12</v>
      </c>
      <c r="D1257" s="2">
        <f>BILANCA!E253</f>
        <v>29913.33</v>
      </c>
      <c r="E1257" s="2">
        <v>0</v>
      </c>
      <c r="F1257" s="2">
        <v>0</v>
      </c>
      <c r="G1257" s="3">
        <f t="shared" si="38"/>
        <v>22473.734660000002</v>
      </c>
      <c r="H1257" s="3">
        <f t="shared" si="41"/>
        <v>0.4500000000007276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15087.5</v>
      </c>
      <c r="D1259" s="2">
        <f>BILANCA!E255</f>
        <v>1992.2200000000003</v>
      </c>
      <c r="E1259" s="2">
        <v>0</v>
      </c>
      <c r="F1259" s="2">
        <v>0</v>
      </c>
      <c r="G1259" s="3">
        <f t="shared" si="38"/>
        <v>4748.9130599999999</v>
      </c>
      <c r="H1259" s="3">
        <f t="shared" si="41"/>
        <v>0.72000000000025466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15087.5</v>
      </c>
      <c r="D1260" s="2">
        <f>BILANCA!E256</f>
        <v>8058.47</v>
      </c>
      <c r="E1260" s="2">
        <v>0</v>
      </c>
      <c r="F1260" s="2">
        <v>0</v>
      </c>
      <c r="G1260" s="3">
        <f t="shared" si="38"/>
        <v>7801.1100000000006</v>
      </c>
      <c r="H1260" s="3">
        <f t="shared" si="41"/>
        <v>0.97000000000025466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15087.5</v>
      </c>
      <c r="D1261" s="2">
        <f>BILANCA!E257</f>
        <v>8058.47</v>
      </c>
      <c r="E1261" s="2">
        <v>0</v>
      </c>
      <c r="F1261" s="2">
        <v>0</v>
      </c>
      <c r="G1261" s="3">
        <f t="shared" si="38"/>
        <v>7832.3144400000001</v>
      </c>
      <c r="H1261" s="3">
        <f t="shared" si="41"/>
        <v>0.97000000000025466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6066.25</v>
      </c>
      <c r="E1264" s="2">
        <v>0</v>
      </c>
      <c r="F1264" s="2">
        <v>0</v>
      </c>
      <c r="G1264" s="3">
        <f t="shared" si="38"/>
        <v>3081.6550000000002</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6066.25</v>
      </c>
      <c r="E1266" s="2">
        <v>0</v>
      </c>
      <c r="F1266" s="2">
        <v>0</v>
      </c>
      <c r="G1266" s="3">
        <f t="shared" si="38"/>
        <v>3105.92</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16597.13</v>
      </c>
      <c r="E1306" s="2">
        <v>0</v>
      </c>
      <c r="F1306" s="2">
        <v>0</v>
      </c>
      <c r="G1306" s="3">
        <f t="shared" si="38"/>
        <v>9825.5009599999994</v>
      </c>
      <c r="H1306" s="3">
        <f t="shared" si="41"/>
        <v>0.13000000000101863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16950.060000000001</v>
      </c>
      <c r="D1340" s="2">
        <f>BILANCA!E337</f>
        <v>14604.91</v>
      </c>
      <c r="E1340" s="2">
        <v>0</v>
      </c>
      <c r="F1340" s="2">
        <v>0</v>
      </c>
      <c r="G1340" s="3">
        <f t="shared" si="52"/>
        <v>15232.760400000003</v>
      </c>
      <c r="H1340" s="3">
        <f t="shared" si="41"/>
        <v>0.15000000000145519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308840.5</v>
      </c>
      <c r="D1503" s="2">
        <f>'RAS-funkcijski'!E107</f>
        <v>391808.71</v>
      </c>
      <c r="E1503" s="2">
        <v>0</v>
      </c>
      <c r="F1503" s="2">
        <v>0</v>
      </c>
      <c r="G1503" s="3">
        <f t="shared" si="52"/>
        <v>112523.16576</v>
      </c>
      <c r="H1503" s="3">
        <f t="shared" si="63"/>
        <v>0.78999999997904524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308840.5</v>
      </c>
      <c r="D1505" s="2">
        <f>'RAS-funkcijski'!E109</f>
        <v>391808.71</v>
      </c>
      <c r="E1505" s="2">
        <v>0</v>
      </c>
      <c r="F1505" s="2">
        <v>0</v>
      </c>
      <c r="G1505" s="3">
        <f t="shared" si="52"/>
        <v>114708.0816</v>
      </c>
      <c r="H1505" s="3">
        <f t="shared" si="63"/>
        <v>0.78999999997904524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308840.5</v>
      </c>
      <c r="D1537" s="14">
        <f>'RAS-funkcijski'!E141</f>
        <v>391808.71</v>
      </c>
      <c r="E1537" s="14">
        <v>0</v>
      </c>
      <c r="F1537" s="14">
        <v>0</v>
      </c>
      <c r="G1537" s="15">
        <f t="shared" si="52"/>
        <v>149666.73504000003</v>
      </c>
      <c r="H1537" s="15">
        <f t="shared" si="63"/>
        <v>0.78999999997904524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7313.04</v>
      </c>
      <c r="E1538" s="7">
        <v>0</v>
      </c>
      <c r="F1538" s="7">
        <v>0</v>
      </c>
      <c r="G1538" s="8">
        <f t="shared" si="52"/>
        <v>14.62608</v>
      </c>
      <c r="H1538" s="8">
        <f t="shared" si="63"/>
        <v>3.999999999996362E-2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7313.04</v>
      </c>
      <c r="E1539" s="2">
        <v>0</v>
      </c>
      <c r="F1539" s="2">
        <v>0</v>
      </c>
      <c r="G1539" s="3">
        <f t="shared" si="52"/>
        <v>29.25216</v>
      </c>
      <c r="H1539" s="3">
        <f t="shared" si="63"/>
        <v>3.999999999996362E-2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7313.04</v>
      </c>
      <c r="E1540" s="2">
        <v>0</v>
      </c>
      <c r="F1540" s="2">
        <v>0</v>
      </c>
      <c r="G1540" s="3">
        <f t="shared" si="52"/>
        <v>43.878239999999998</v>
      </c>
      <c r="H1540" s="3">
        <f t="shared" si="63"/>
        <v>3.999999999996362E-2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453.84</v>
      </c>
      <c r="E1541" s="2">
        <v>0</v>
      </c>
      <c r="F1541" s="2">
        <v>0</v>
      </c>
      <c r="G1541" s="3">
        <f t="shared" si="52"/>
        <v>3.6307199999999997</v>
      </c>
      <c r="H1541" s="3">
        <f t="shared" si="63"/>
        <v>0.16000000000002501</v>
      </c>
      <c r="I1541" s="11">
        <f t="shared" ref="I1541:I1546" si="64">G1541*H1541</f>
        <v>0.58091520000009078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6859.2</v>
      </c>
      <c r="E1542" s="2">
        <v>0</v>
      </c>
      <c r="F1542" s="2">
        <v>0</v>
      </c>
      <c r="G1542" s="3">
        <f t="shared" si="52"/>
        <v>68.591999999999999</v>
      </c>
      <c r="H1542" s="3">
        <f t="shared" si="63"/>
        <v>0.1999999999998181</v>
      </c>
      <c r="I1542" s="11">
        <f t="shared" si="64"/>
        <v>13.718399999987524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16950.060000000001</v>
      </c>
      <c r="D1582" s="7"/>
      <c r="E1582" s="7">
        <v>0</v>
      </c>
      <c r="F1582" s="7">
        <v>0</v>
      </c>
      <c r="G1582" s="8">
        <f t="shared" ref="G1582:G1686" si="70">B1582/1000*C1582</f>
        <v>16.950060000000001</v>
      </c>
      <c r="H1582" s="8">
        <f t="shared" ref="H1582:H1686" si="71">ABS(C1582-ROUND(C1582,0))</f>
        <v>6.0000000001309672E-2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389687.24</v>
      </c>
      <c r="D1583" s="2">
        <v>0</v>
      </c>
      <c r="E1583" s="2">
        <v>0</v>
      </c>
      <c r="F1583" s="2">
        <v>0</v>
      </c>
      <c r="G1583" s="3">
        <f t="shared" si="70"/>
        <v>779.37447999999995</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5699.31</v>
      </c>
      <c r="D1584" s="2">
        <v>0</v>
      </c>
      <c r="E1584" s="2">
        <v>0</v>
      </c>
      <c r="F1584" s="2">
        <v>0</v>
      </c>
      <c r="G1584" s="3">
        <f t="shared" si="70"/>
        <v>17.097930000000002</v>
      </c>
      <c r="H1584" s="3">
        <f t="shared" si="71"/>
        <v>0.31000000000040018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379611.68</v>
      </c>
      <c r="D1585" s="2">
        <v>0</v>
      </c>
      <c r="E1585" s="2">
        <v>0</v>
      </c>
      <c r="F1585" s="2">
        <v>0</v>
      </c>
      <c r="G1585" s="3">
        <f t="shared" si="70"/>
        <v>1518.4467199999999</v>
      </c>
      <c r="H1585" s="3">
        <f t="shared" si="71"/>
        <v>0.32000000000698492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161051.66</v>
      </c>
      <c r="D1586" s="2">
        <v>0</v>
      </c>
      <c r="E1586" s="2">
        <v>0</v>
      </c>
      <c r="F1586" s="2">
        <v>0</v>
      </c>
      <c r="G1586" s="3">
        <f t="shared" si="70"/>
        <v>805.25830000000008</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217655.65</v>
      </c>
      <c r="D1587" s="2">
        <v>0</v>
      </c>
      <c r="E1587" s="2">
        <v>0</v>
      </c>
      <c r="F1587" s="2">
        <v>0</v>
      </c>
      <c r="G1587" s="3">
        <f t="shared" si="70"/>
        <v>1305.9339</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904.37</v>
      </c>
      <c r="D1588" s="2">
        <v>0</v>
      </c>
      <c r="E1588" s="2">
        <v>0</v>
      </c>
      <c r="F1588" s="2">
        <v>0</v>
      </c>
      <c r="G1588" s="3">
        <f t="shared" si="70"/>
        <v>6.3305899999999999</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4376.25</v>
      </c>
      <c r="D1594" s="2">
        <v>0</v>
      </c>
      <c r="E1594" s="2">
        <v>0</v>
      </c>
      <c r="F1594" s="2">
        <v>0</v>
      </c>
      <c r="G1594" s="3">
        <f t="shared" si="70"/>
        <v>56.891249999999999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392032.39000000007</v>
      </c>
      <c r="D1602" s="2">
        <v>0</v>
      </c>
      <c r="E1602" s="2">
        <v>0</v>
      </c>
      <c r="F1602" s="2">
        <v>0</v>
      </c>
      <c r="G1602" s="3">
        <f t="shared" si="70"/>
        <v>8232.6801900000028</v>
      </c>
      <c r="H1602" s="3">
        <f t="shared" si="71"/>
        <v>0.3900000000721775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5960.03</v>
      </c>
      <c r="D1603" s="2">
        <v>0</v>
      </c>
      <c r="E1603" s="2">
        <v>0</v>
      </c>
      <c r="F1603" s="2">
        <v>0</v>
      </c>
      <c r="G1603" s="3">
        <f t="shared" si="70"/>
        <v>131.12065999999999</v>
      </c>
      <c r="H1603" s="3">
        <f t="shared" si="71"/>
        <v>2.9999999999745341E-2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381696.11000000004</v>
      </c>
      <c r="D1604" s="2">
        <v>0</v>
      </c>
      <c r="E1604" s="2">
        <v>0</v>
      </c>
      <c r="F1604" s="2">
        <v>0</v>
      </c>
      <c r="G1604" s="3">
        <f t="shared" si="70"/>
        <v>8779.0105300000014</v>
      </c>
      <c r="H1604" s="3">
        <f t="shared" si="71"/>
        <v>0.11000000004423782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156197.03</v>
      </c>
      <c r="D1605" s="2">
        <v>0</v>
      </c>
      <c r="E1605" s="2">
        <v>0</v>
      </c>
      <c r="F1605" s="2">
        <v>0</v>
      </c>
      <c r="G1605" s="3">
        <f t="shared" si="70"/>
        <v>3748.7287200000001</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224511.14</v>
      </c>
      <c r="D1606" s="2">
        <v>0</v>
      </c>
      <c r="E1606" s="2">
        <v>0</v>
      </c>
      <c r="F1606" s="2">
        <v>0</v>
      </c>
      <c r="G1606" s="3">
        <f t="shared" si="70"/>
        <v>5612.7785000000003</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987.94</v>
      </c>
      <c r="D1607" s="2">
        <v>0</v>
      </c>
      <c r="E1607" s="2">
        <v>0</v>
      </c>
      <c r="F1607" s="2">
        <v>0</v>
      </c>
      <c r="G1607" s="3">
        <f t="shared" si="70"/>
        <v>25.686440000000001</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4376.25</v>
      </c>
      <c r="D1613" s="2">
        <v>0</v>
      </c>
      <c r="E1613" s="2">
        <v>0</v>
      </c>
      <c r="F1613" s="2">
        <v>0</v>
      </c>
      <c r="G1613" s="3">
        <f t="shared" si="70"/>
        <v>140.04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14604.909999999916</v>
      </c>
      <c r="D1621" s="2">
        <v>0</v>
      </c>
      <c r="E1621" s="2">
        <v>0</v>
      </c>
      <c r="F1621" s="2">
        <v>0</v>
      </c>
      <c r="G1621" s="3">
        <f t="shared" si="70"/>
        <v>584.19639999999663</v>
      </c>
      <c r="H1621" s="3">
        <f t="shared" si="71"/>
        <v>9.0000000083819032E-2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14604.91</v>
      </c>
      <c r="D1681" s="2">
        <v>0</v>
      </c>
      <c r="E1681" s="2">
        <v>0</v>
      </c>
      <c r="F1681" s="2">
        <v>0</v>
      </c>
      <c r="G1681" s="3">
        <f t="shared" si="70"/>
        <v>1460.491</v>
      </c>
      <c r="H1681" s="3">
        <f t="shared" si="71"/>
        <v>9.0000000000145519E-2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14604.91</v>
      </c>
      <c r="D1683" s="2">
        <v>0</v>
      </c>
      <c r="E1683" s="2">
        <v>0</v>
      </c>
      <c r="F1683" s="2">
        <v>0</v>
      </c>
      <c r="G1683" s="3">
        <f t="shared" si="70"/>
        <v>1489.7008199999998</v>
      </c>
      <c r="H1683" s="3">
        <f t="shared" si="71"/>
        <v>9.0000000000145519E-2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30808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319817.83999999997</v>
      </c>
      <c r="I17" s="275">
        <f>'PR-RAS'!E6</f>
        <v>378713.43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308840.5</v>
      </c>
      <c r="I18" s="275">
        <f>'PR-RAS'!E152</f>
        <v>385742.46000000008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15087.499999999967</v>
      </c>
      <c r="I19" s="275">
        <f>'PR-RAS'!E649</f>
        <v>1992.2199999999139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31160.119999999992</v>
      </c>
      <c r="I22" s="275">
        <f>BILANCA!E7</f>
        <v>29913.329999999994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32037.56</v>
      </c>
      <c r="I23" s="275">
        <f>BILANCA!E69</f>
        <v>16597.13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16950.060000000001</v>
      </c>
      <c r="I24" s="275">
        <f>BILANCA!E177</f>
        <v>14604.91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46247.619999999995</v>
      </c>
      <c r="I25" s="275">
        <f>BILANCA!E251</f>
        <v>31905.550000000003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308840.5</v>
      </c>
      <c r="I31" s="275">
        <f>'RAS-funkcijski'!E141</f>
        <v>391808.71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7313.04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16950.060000000001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14604.909999999916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14604.91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16"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319817.83999999997</v>
      </c>
      <c r="E6" s="60">
        <f>E7+E43+E49+E82+E106+E125+E134+E140</f>
        <v>378713.43</v>
      </c>
      <c r="F6" s="45">
        <f t="shared" ref="F6:F132" si="0">IF(D6&lt;&gt;0,IF(E6/D6&gt;=100,"&gt;&gt;100",E6/D6*100),"-")</f>
        <v>118.41535481572888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17000</v>
      </c>
      <c r="E49" s="60">
        <f>E50+E53+E58+E61+E64+E68+E71+E74+E77</f>
        <v>20443.2</v>
      </c>
      <c r="F49" s="45">
        <f t="shared" si="0"/>
        <v>120.25411764705882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17000</v>
      </c>
      <c r="E68" s="60">
        <f t="shared" si="11"/>
        <v>20443.2</v>
      </c>
      <c r="F68" s="45">
        <f t="shared" si="0"/>
        <v>120.25411764705882</v>
      </c>
    </row>
    <row r="69" spans="1:6" ht="12.75" customHeight="1" x14ac:dyDescent="0.2">
      <c r="A69" s="63" t="s">
        <v>141</v>
      </c>
      <c r="B69" s="64" t="s">
        <v>142</v>
      </c>
      <c r="C69" s="247" t="s">
        <v>141</v>
      </c>
      <c r="D69" s="194">
        <v>17000</v>
      </c>
      <c r="E69" s="194">
        <v>18000</v>
      </c>
      <c r="F69" s="45">
        <f t="shared" si="0"/>
        <v>105.88235294117648</v>
      </c>
    </row>
    <row r="70" spans="1:6" ht="24" x14ac:dyDescent="0.2">
      <c r="A70" s="63" t="s">
        <v>143</v>
      </c>
      <c r="B70" s="64" t="s">
        <v>144</v>
      </c>
      <c r="C70" s="247" t="s">
        <v>143</v>
      </c>
      <c r="D70" s="194">
        <v>0</v>
      </c>
      <c r="E70" s="194">
        <v>2443.1999999999998</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29344</v>
      </c>
      <c r="E106" s="60">
        <f>E107+E112+E120+E124</f>
        <v>20230</v>
      </c>
      <c r="F106" s="45">
        <f t="shared" si="0"/>
        <v>68.940839694656489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29344</v>
      </c>
      <c r="E112" s="60">
        <f t="shared" si="20"/>
        <v>20230</v>
      </c>
      <c r="F112" s="45">
        <f t="shared" si="0"/>
        <v>68.940839694656489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29344</v>
      </c>
      <c r="E117" s="194">
        <v>20230</v>
      </c>
      <c r="F117" s="45">
        <f t="shared" si="0"/>
        <v>68.940839694656489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32734.560000000001</v>
      </c>
      <c r="E125" s="60">
        <f t="shared" si="22"/>
        <v>34429.5</v>
      </c>
      <c r="F125" s="45">
        <f t="shared" si="0"/>
        <v>105.17783040309692</v>
      </c>
    </row>
    <row r="126" spans="1:6" ht="12.75" customHeight="1" x14ac:dyDescent="0.2">
      <c r="A126" s="63">
        <v>661</v>
      </c>
      <c r="B126" s="65" t="s">
        <v>255</v>
      </c>
      <c r="C126" s="247" t="s">
        <v>256</v>
      </c>
      <c r="D126" s="60">
        <f t="shared" ref="D126:E126" si="23">SUM(D127:D128)</f>
        <v>1609.56</v>
      </c>
      <c r="E126" s="60">
        <f t="shared" si="23"/>
        <v>20</v>
      </c>
      <c r="F126" s="45">
        <f t="shared" si="0"/>
        <v>1.2425756107259127</v>
      </c>
    </row>
    <row r="127" spans="1:6" ht="12.75" customHeight="1" x14ac:dyDescent="0.2">
      <c r="A127" s="63">
        <v>6614</v>
      </c>
      <c r="B127" s="65" t="s">
        <v>257</v>
      </c>
      <c r="C127" s="247" t="s">
        <v>258</v>
      </c>
      <c r="D127" s="194">
        <v>1609.56</v>
      </c>
      <c r="E127" s="194">
        <v>20</v>
      </c>
      <c r="F127" s="45">
        <f t="shared" si="0"/>
        <v>1.2425756107259127</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31125</v>
      </c>
      <c r="E129" s="60">
        <f t="shared" si="24"/>
        <v>34409.5</v>
      </c>
      <c r="F129" s="45">
        <f t="shared" si="0"/>
        <v>110.55261044176707</v>
      </c>
    </row>
    <row r="130" spans="1:6" ht="12.75" customHeight="1" x14ac:dyDescent="0.2">
      <c r="A130" s="63">
        <v>6631</v>
      </c>
      <c r="B130" s="65" t="s">
        <v>263</v>
      </c>
      <c r="C130" s="247" t="s">
        <v>264</v>
      </c>
      <c r="D130" s="194">
        <v>31125</v>
      </c>
      <c r="E130" s="194">
        <v>34409.5</v>
      </c>
      <c r="F130" s="45">
        <f t="shared" si="0"/>
        <v>110.55261044176707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240739.28</v>
      </c>
      <c r="E134" s="60">
        <f t="shared" si="25"/>
        <v>303610.73</v>
      </c>
      <c r="F134" s="45">
        <f t="shared" ref="F134:F229" si="26">IF(D134&lt;&gt;0,IF(E134/D134&gt;=100,"&gt;&gt;100",E134/D134*100),"-")</f>
        <v>126.11599154072405</v>
      </c>
    </row>
    <row r="135" spans="1:6" ht="24" x14ac:dyDescent="0.2">
      <c r="A135" s="63">
        <v>671</v>
      </c>
      <c r="B135" s="182" t="s">
        <v>273</v>
      </c>
      <c r="C135" s="247" t="s">
        <v>274</v>
      </c>
      <c r="D135" s="60">
        <f t="shared" ref="D135:E135" si="27">SUM(D136:D138)</f>
        <v>240739.28</v>
      </c>
      <c r="E135" s="60">
        <f t="shared" si="27"/>
        <v>303610.73</v>
      </c>
      <c r="F135" s="45">
        <f t="shared" si="26"/>
        <v>126.11599154072405</v>
      </c>
    </row>
    <row r="136" spans="1:6" ht="12.75" customHeight="1" x14ac:dyDescent="0.2">
      <c r="A136" s="63">
        <v>6711</v>
      </c>
      <c r="B136" s="65" t="s">
        <v>275</v>
      </c>
      <c r="C136" s="247" t="s">
        <v>276</v>
      </c>
      <c r="D136" s="194">
        <v>240739.28</v>
      </c>
      <c r="E136" s="194">
        <v>299987.68</v>
      </c>
      <c r="F136" s="45">
        <f t="shared" si="26"/>
        <v>124.61102317826986</v>
      </c>
    </row>
    <row r="137" spans="1:6" ht="24" x14ac:dyDescent="0.2">
      <c r="A137" s="63">
        <v>6712</v>
      </c>
      <c r="B137" s="182" t="s">
        <v>277</v>
      </c>
      <c r="C137" s="247" t="s">
        <v>278</v>
      </c>
      <c r="D137" s="194">
        <v>0</v>
      </c>
      <c r="E137" s="194">
        <v>3623.05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308840.5</v>
      </c>
      <c r="E152" s="60">
        <f>E153+E164+E202+E221+E230+E262+E273</f>
        <v>385742.46000000008</v>
      </c>
      <c r="F152" s="45">
        <f t="shared" si="26"/>
        <v>124.90021872131409</v>
      </c>
    </row>
    <row r="153" spans="1:6" ht="12.75" customHeight="1" x14ac:dyDescent="0.2">
      <c r="A153" s="63">
        <v>31</v>
      </c>
      <c r="B153" s="64" t="s">
        <v>308</v>
      </c>
      <c r="C153" s="247" t="s">
        <v>309</v>
      </c>
      <c r="D153" s="60">
        <f t="shared" ref="D153:E153" si="30">D154+D159+D160</f>
        <v>121975.83</v>
      </c>
      <c r="E153" s="60">
        <f t="shared" si="30"/>
        <v>161051.67000000001</v>
      </c>
      <c r="F153" s="45">
        <f t="shared" si="26"/>
        <v>132.03572379872307</v>
      </c>
    </row>
    <row r="154" spans="1:6" ht="12.75" customHeight="1" x14ac:dyDescent="0.2">
      <c r="A154" s="63">
        <v>311</v>
      </c>
      <c r="B154" s="64" t="s">
        <v>310</v>
      </c>
      <c r="C154" s="247" t="s">
        <v>311</v>
      </c>
      <c r="D154" s="60">
        <f t="shared" ref="D154:E154" si="31">SUM(D155:D158)</f>
        <v>97490.82</v>
      </c>
      <c r="E154" s="60">
        <f t="shared" si="31"/>
        <v>127448.39</v>
      </c>
      <c r="F154" s="45">
        <f t="shared" si="26"/>
        <v>130.72860603695813</v>
      </c>
    </row>
    <row r="155" spans="1:6" ht="12.75" customHeight="1" x14ac:dyDescent="0.2">
      <c r="A155" s="63">
        <v>3111</v>
      </c>
      <c r="B155" s="64" t="s">
        <v>312</v>
      </c>
      <c r="C155" s="247" t="s">
        <v>313</v>
      </c>
      <c r="D155" s="194">
        <v>97490.82</v>
      </c>
      <c r="E155" s="194">
        <v>127448.39</v>
      </c>
      <c r="F155" s="45">
        <f t="shared" si="26"/>
        <v>130.72860603695813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8399.01</v>
      </c>
      <c r="E159" s="194">
        <v>12574.3</v>
      </c>
      <c r="F159" s="45">
        <f t="shared" si="26"/>
        <v>149.71169221134394</v>
      </c>
    </row>
    <row r="160" spans="1:6" ht="12.75" customHeight="1" x14ac:dyDescent="0.2">
      <c r="A160" s="63">
        <v>313</v>
      </c>
      <c r="B160" s="65" t="s">
        <v>322</v>
      </c>
      <c r="C160" s="247" t="s">
        <v>323</v>
      </c>
      <c r="D160" s="60">
        <f t="shared" ref="D160:E160" si="32">SUM(D161:D163)</f>
        <v>16086</v>
      </c>
      <c r="E160" s="60">
        <f t="shared" si="32"/>
        <v>21028.98</v>
      </c>
      <c r="F160" s="45">
        <f t="shared" si="26"/>
        <v>130.7284595300261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16086</v>
      </c>
      <c r="E162" s="194">
        <v>21028.98</v>
      </c>
      <c r="F162" s="45">
        <f t="shared" si="26"/>
        <v>130.7284595300261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185525.21</v>
      </c>
      <c r="E164" s="60">
        <f>E165+E170+E178+E188+E189+E194</f>
        <v>223370.79000000004</v>
      </c>
      <c r="F164" s="45">
        <f t="shared" si="26"/>
        <v>120.3991576131352</v>
      </c>
    </row>
    <row r="165" spans="1:6" ht="12.75" customHeight="1" x14ac:dyDescent="0.2">
      <c r="A165" s="63">
        <v>321</v>
      </c>
      <c r="B165" s="64" t="s">
        <v>332</v>
      </c>
      <c r="C165" s="247" t="s">
        <v>333</v>
      </c>
      <c r="D165" s="60">
        <f t="shared" ref="D165:E165" si="33">SUM(D166:D169)</f>
        <v>6272.3</v>
      </c>
      <c r="E165" s="60">
        <f t="shared" si="33"/>
        <v>4257.8999999999996</v>
      </c>
      <c r="F165" s="45">
        <f t="shared" si="26"/>
        <v>67.884189212888401</v>
      </c>
    </row>
    <row r="166" spans="1:6" ht="12.75" customHeight="1" x14ac:dyDescent="0.2">
      <c r="A166" s="63">
        <v>3211</v>
      </c>
      <c r="B166" s="64" t="s">
        <v>334</v>
      </c>
      <c r="C166" s="247" t="s">
        <v>335</v>
      </c>
      <c r="D166" s="194">
        <v>6272.3</v>
      </c>
      <c r="E166" s="194">
        <v>4257.8999999999996</v>
      </c>
      <c r="F166" s="45">
        <f t="shared" si="26"/>
        <v>67.884189212888401</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3523.23</v>
      </c>
      <c r="E170" s="60">
        <f t="shared" si="34"/>
        <v>3068.58</v>
      </c>
      <c r="F170" s="45">
        <f t="shared" si="26"/>
        <v>87.095648027520198</v>
      </c>
    </row>
    <row r="171" spans="1:6" ht="12.75" customHeight="1" x14ac:dyDescent="0.2">
      <c r="A171" s="63">
        <v>3221</v>
      </c>
      <c r="B171" s="64" t="s">
        <v>344</v>
      </c>
      <c r="C171" s="247" t="s">
        <v>345</v>
      </c>
      <c r="D171" s="194">
        <v>3445.42</v>
      </c>
      <c r="E171" s="194">
        <v>2499.58</v>
      </c>
      <c r="F171" s="45">
        <f t="shared" si="26"/>
        <v>72.547904174237104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77.81</v>
      </c>
      <c r="E173" s="194"/>
      <c r="F173" s="45">
        <f t="shared" si="26"/>
        <v>0</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569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160508.12</v>
      </c>
      <c r="E178" s="60">
        <f t="shared" si="35"/>
        <v>203278.46000000002</v>
      </c>
      <c r="F178" s="45">
        <f t="shared" si="26"/>
        <v>126.6468388016756</v>
      </c>
    </row>
    <row r="179" spans="1:6" ht="12.75" customHeight="1" x14ac:dyDescent="0.2">
      <c r="A179" s="63">
        <v>3231</v>
      </c>
      <c r="B179" s="65" t="s">
        <v>360</v>
      </c>
      <c r="C179" s="247" t="s">
        <v>361</v>
      </c>
      <c r="D179" s="194">
        <v>6267.02</v>
      </c>
      <c r="E179" s="194">
        <v>8859.85</v>
      </c>
      <c r="F179" s="45">
        <f t="shared" si="26"/>
        <v>141.37261409729024</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774.15</v>
      </c>
      <c r="E182" s="194">
        <v>754.71</v>
      </c>
      <c r="F182" s="45">
        <f t="shared" si="26"/>
        <v>97.488858748304594</v>
      </c>
    </row>
    <row r="183" spans="1:6" ht="12.75" customHeight="1" x14ac:dyDescent="0.2">
      <c r="A183" s="63">
        <v>3235</v>
      </c>
      <c r="B183" s="64" t="s">
        <v>368</v>
      </c>
      <c r="C183" s="247" t="s">
        <v>369</v>
      </c>
      <c r="D183" s="194">
        <v>15209.84</v>
      </c>
      <c r="E183" s="194">
        <v>22141.74</v>
      </c>
      <c r="F183" s="45">
        <f t="shared" si="26"/>
        <v>145.57510138173711</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54656.68</v>
      </c>
      <c r="E185" s="194">
        <v>34877.9</v>
      </c>
      <c r="F185" s="45">
        <f t="shared" si="26"/>
        <v>63.812694075088352</v>
      </c>
    </row>
    <row r="186" spans="1:6" ht="12.75" customHeight="1" x14ac:dyDescent="0.2">
      <c r="A186" s="63">
        <v>3238</v>
      </c>
      <c r="B186" s="64" t="s">
        <v>374</v>
      </c>
      <c r="C186" s="247" t="s">
        <v>375</v>
      </c>
      <c r="D186" s="194">
        <v>197.5</v>
      </c>
      <c r="E186" s="194">
        <v>4696.25</v>
      </c>
      <c r="F186" s="45">
        <f t="shared" si="26"/>
        <v>2377.8481012658231</v>
      </c>
    </row>
    <row r="187" spans="1:6" ht="12.75" customHeight="1" x14ac:dyDescent="0.2">
      <c r="A187" s="63">
        <v>3239</v>
      </c>
      <c r="B187" s="64" t="s">
        <v>376</v>
      </c>
      <c r="C187" s="247" t="s">
        <v>377</v>
      </c>
      <c r="D187" s="194">
        <v>83402.929999999993</v>
      </c>
      <c r="E187" s="194">
        <v>131948.01</v>
      </c>
      <c r="F187" s="45">
        <f t="shared" si="26"/>
        <v>158.205485107058</v>
      </c>
    </row>
    <row r="188" spans="1:6" ht="12.75" customHeight="1" x14ac:dyDescent="0.2">
      <c r="A188" s="63">
        <v>324</v>
      </c>
      <c r="B188" s="64" t="s">
        <v>378</v>
      </c>
      <c r="C188" s="247" t="s">
        <v>379</v>
      </c>
      <c r="D188" s="194">
        <v>0</v>
      </c>
      <c r="E188" s="194">
        <v>1829.5</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15221.56</v>
      </c>
      <c r="E194" s="60">
        <f t="shared" si="36"/>
        <v>10936.35</v>
      </c>
      <c r="F194" s="45">
        <f t="shared" si="26"/>
        <v>71.847760676303878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1930</v>
      </c>
      <c r="E196" s="194">
        <v>1797.55</v>
      </c>
      <c r="F196" s="45">
        <f t="shared" si="26"/>
        <v>93.137305699481871</v>
      </c>
    </row>
    <row r="197" spans="1:6" ht="12.75" customHeight="1" x14ac:dyDescent="0.2">
      <c r="A197" s="63">
        <v>3293</v>
      </c>
      <c r="B197" s="64" t="s">
        <v>396</v>
      </c>
      <c r="C197" s="247" t="s">
        <v>397</v>
      </c>
      <c r="D197" s="194">
        <v>10689.57</v>
      </c>
      <c r="E197" s="194">
        <v>5868.88</v>
      </c>
      <c r="F197" s="45">
        <f t="shared" si="26"/>
        <v>54.902863258297572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1.99</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2600</v>
      </c>
      <c r="E201" s="194">
        <v>3269.92</v>
      </c>
      <c r="F201" s="45">
        <f t="shared" si="26"/>
        <v>125.76615384615384</v>
      </c>
    </row>
    <row r="202" spans="1:6" ht="12.75" customHeight="1" x14ac:dyDescent="0.2">
      <c r="A202" s="63">
        <v>34</v>
      </c>
      <c r="B202" s="183" t="s">
        <v>406</v>
      </c>
      <c r="C202" s="247" t="s">
        <v>407</v>
      </c>
      <c r="D202" s="60">
        <f t="shared" ref="D202:E202" si="37">D203+D208+D216</f>
        <v>1339.46</v>
      </c>
      <c r="E202" s="60">
        <f t="shared" si="37"/>
        <v>1320</v>
      </c>
      <c r="F202" s="45">
        <f t="shared" si="26"/>
        <v>98.547175727531993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1339.46</v>
      </c>
      <c r="E216" s="60">
        <f t="shared" si="40"/>
        <v>1320</v>
      </c>
      <c r="F216" s="45">
        <f t="shared" si="26"/>
        <v>98.547175727531993</v>
      </c>
    </row>
    <row r="217" spans="1:6" ht="12.75" customHeight="1" x14ac:dyDescent="0.2">
      <c r="A217" s="63">
        <v>3431</v>
      </c>
      <c r="B217" s="182" t="s">
        <v>436</v>
      </c>
      <c r="C217" s="247" t="s">
        <v>437</v>
      </c>
      <c r="D217" s="194">
        <v>1339.46</v>
      </c>
      <c r="E217" s="194">
        <v>1320</v>
      </c>
      <c r="F217" s="45">
        <f t="shared" si="26"/>
        <v>98.547175727531993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308840.5</v>
      </c>
      <c r="E299" s="60">
        <f>E152-E297+E298</f>
        <v>385742.46000000008</v>
      </c>
      <c r="F299" s="45">
        <f t="shared" si="68"/>
        <v>124.90021872131409</v>
      </c>
    </row>
    <row r="300" spans="1:6" ht="12.75" customHeight="1" x14ac:dyDescent="0.2">
      <c r="A300" s="63" t="s">
        <v>582</v>
      </c>
      <c r="B300" s="64" t="s">
        <v>593</v>
      </c>
      <c r="C300" s="247" t="s">
        <v>594</v>
      </c>
      <c r="D300" s="60">
        <f>IF(D6&gt;=D299,D6-D299,0)</f>
        <v>10977.339999999967</v>
      </c>
      <c r="E300" s="60">
        <f>IF(E6&gt;=E299,E6-E299,0)</f>
        <v>0</v>
      </c>
      <c r="F300" s="45">
        <f t="shared" si="68"/>
        <v>0</v>
      </c>
    </row>
    <row r="301" spans="1:6" ht="12.75" customHeight="1" x14ac:dyDescent="0.2">
      <c r="A301" s="63" t="s">
        <v>582</v>
      </c>
      <c r="B301" s="64" t="s">
        <v>595</v>
      </c>
      <c r="C301" s="247" t="s">
        <v>596</v>
      </c>
      <c r="D301" s="60">
        <f>IF(D299&gt;=D6,D299-D6,0)</f>
        <v>0</v>
      </c>
      <c r="E301" s="60">
        <f>IF(E299&gt;=E6,E299-E6,0)</f>
        <v>7029.0300000000861</v>
      </c>
      <c r="F301" s="45" t="str">
        <f t="shared" si="68"/>
        <v>-</v>
      </c>
    </row>
    <row r="302" spans="1:6" ht="12.75" customHeight="1" x14ac:dyDescent="0.2">
      <c r="A302" s="63">
        <v>92211</v>
      </c>
      <c r="B302" s="64" t="s">
        <v>597</v>
      </c>
      <c r="C302" s="247" t="s">
        <v>598</v>
      </c>
      <c r="D302" s="194">
        <v>4110.16</v>
      </c>
      <c r="E302" s="194">
        <v>15087.5</v>
      </c>
      <c r="F302" s="45">
        <f t="shared" si="68"/>
        <v>367.0781672732935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6066.25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6066.25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6066.25</v>
      </c>
      <c r="F379" s="45" t="str">
        <f t="shared" si="72"/>
        <v>-</v>
      </c>
    </row>
    <row r="380" spans="1:6" ht="12.75" customHeight="1" x14ac:dyDescent="0.2">
      <c r="A380" s="63">
        <v>4221</v>
      </c>
      <c r="B380" s="64" t="s">
        <v>648</v>
      </c>
      <c r="C380" s="247" t="s">
        <v>740</v>
      </c>
      <c r="D380" s="194">
        <v>0</v>
      </c>
      <c r="E380" s="194">
        <v>3623.05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2443.1999999999998</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6066.25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319817.83999999997</v>
      </c>
      <c r="E422" s="60">
        <f>E6+E308</f>
        <v>378713.43</v>
      </c>
      <c r="F422" s="45">
        <f t="shared" si="72"/>
        <v>118.41535481572888</v>
      </c>
    </row>
    <row r="423" spans="1:6" ht="12.75" customHeight="1" x14ac:dyDescent="0.2">
      <c r="A423" s="63" t="s">
        <v>582</v>
      </c>
      <c r="B423" s="64" t="s">
        <v>805</v>
      </c>
      <c r="C423" s="247" t="s">
        <v>806</v>
      </c>
      <c r="D423" s="60">
        <f t="shared" ref="D423:E423" si="103">D299+D360</f>
        <v>308840.5</v>
      </c>
      <c r="E423" s="60">
        <f t="shared" si="103"/>
        <v>391808.71000000008</v>
      </c>
      <c r="F423" s="45">
        <f t="shared" si="72"/>
        <v>126.86442030756979</v>
      </c>
    </row>
    <row r="424" spans="1:6" ht="12.75" customHeight="1" x14ac:dyDescent="0.2">
      <c r="A424" s="63" t="s">
        <v>582</v>
      </c>
      <c r="B424" s="64" t="s">
        <v>807</v>
      </c>
      <c r="C424" s="247" t="s">
        <v>808</v>
      </c>
      <c r="D424" s="60">
        <f t="shared" ref="D424:E424" si="104">IF(D422&gt;=D423,D422-D423,0)</f>
        <v>10977.339999999967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13095.280000000086</v>
      </c>
      <c r="F425" s="45" t="str">
        <f t="shared" si="72"/>
        <v>-</v>
      </c>
    </row>
    <row r="426" spans="1:6" ht="12.75" customHeight="1" x14ac:dyDescent="0.2">
      <c r="A426" s="251" t="s">
        <v>811</v>
      </c>
      <c r="B426" s="183" t="s">
        <v>812</v>
      </c>
      <c r="C426" s="252" t="s">
        <v>813</v>
      </c>
      <c r="D426" s="60">
        <f t="shared" ref="D426:E426" si="106">IF(D302-D303+D419-D420&gt;=0,D302-D303+D419-D420,0)</f>
        <v>4110.16</v>
      </c>
      <c r="E426" s="60">
        <f t="shared" si="106"/>
        <v>15087.5</v>
      </c>
      <c r="F426" s="45">
        <f t="shared" si="72"/>
        <v>367.0781672732935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319817.83999999997</v>
      </c>
      <c r="E643" s="60">
        <f>E422+E430</f>
        <v>378713.43</v>
      </c>
      <c r="F643" s="45">
        <f t="shared" si="109"/>
        <v>118.41535481572888</v>
      </c>
    </row>
    <row r="644" spans="1:6" ht="12.75" customHeight="1" x14ac:dyDescent="0.2">
      <c r="A644" s="63" t="s">
        <v>582</v>
      </c>
      <c r="B644" s="64" t="s">
        <v>1238</v>
      </c>
      <c r="C644" s="247" t="s">
        <v>1239</v>
      </c>
      <c r="D644" s="60">
        <f>D423+D535</f>
        <v>308840.5</v>
      </c>
      <c r="E644" s="60">
        <f>E423+E535</f>
        <v>391808.71000000008</v>
      </c>
      <c r="F644" s="45">
        <f t="shared" si="109"/>
        <v>126.86442030756979</v>
      </c>
    </row>
    <row r="645" spans="1:6" ht="12.75" customHeight="1" x14ac:dyDescent="0.2">
      <c r="A645" s="63" t="s">
        <v>582</v>
      </c>
      <c r="B645" s="64" t="s">
        <v>1240</v>
      </c>
      <c r="C645" s="247" t="s">
        <v>1241</v>
      </c>
      <c r="D645" s="60">
        <f t="shared" ref="D645:E645" si="163">IF(D643&gt;=D644,D643-D644,0)</f>
        <v>10977.339999999967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13095.280000000086</v>
      </c>
      <c r="F646" s="45" t="str">
        <f t="shared" si="109"/>
        <v>-</v>
      </c>
    </row>
    <row r="647" spans="1:6" ht="24" x14ac:dyDescent="0.2">
      <c r="A647" s="251" t="s">
        <v>1244</v>
      </c>
      <c r="B647" s="64" t="s">
        <v>1245</v>
      </c>
      <c r="C647" s="252" t="s">
        <v>1244</v>
      </c>
      <c r="D647" s="60">
        <f>IF(D426-D427+D641-D642&gt;=0,D426-D427+D641-D642,0)</f>
        <v>4110.16</v>
      </c>
      <c r="E647" s="60">
        <f>IF(E426-E427+E641-E642&gt;=0,E426-E427+E641-E642,0)</f>
        <v>15087.5</v>
      </c>
      <c r="F647" s="45">
        <f t="shared" si="109"/>
        <v>367.0781672732935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15087.499999999967</v>
      </c>
      <c r="E649" s="60">
        <f t="shared" si="165"/>
        <v>1992.2199999999139</v>
      </c>
      <c r="F649" s="45">
        <f t="shared" si="109"/>
        <v>13.204440762219837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12605.54</v>
      </c>
      <c r="E653" s="194">
        <v>32037.56</v>
      </c>
      <c r="F653" s="45">
        <f t="shared" ref="F653:F740" si="167">IF(D653&lt;&gt;0,IF(E653/D653&gt;=100,"&gt;&gt;100",E653/D653*100),"-")</f>
        <v>254.15460186552897</v>
      </c>
    </row>
    <row r="654" spans="1:6" ht="12.75" customHeight="1" x14ac:dyDescent="0.2">
      <c r="A654" s="63" t="s">
        <v>1257</v>
      </c>
      <c r="B654" s="64" t="s">
        <v>1258</v>
      </c>
      <c r="C654" s="247" t="s">
        <v>1257</v>
      </c>
      <c r="D654" s="194">
        <v>367952.08</v>
      </c>
      <c r="E654" s="194">
        <v>401304.3</v>
      </c>
      <c r="F654" s="45">
        <f t="shared" si="167"/>
        <v>109.06428358823246</v>
      </c>
    </row>
    <row r="655" spans="1:6" ht="12.75" customHeight="1" x14ac:dyDescent="0.2">
      <c r="A655" s="63" t="s">
        <v>1259</v>
      </c>
      <c r="B655" s="64" t="s">
        <v>1260</v>
      </c>
      <c r="C655" s="247" t="s">
        <v>1259</v>
      </c>
      <c r="D655" s="194">
        <v>348520.06</v>
      </c>
      <c r="E655" s="194">
        <v>433341.86</v>
      </c>
      <c r="F655" s="45">
        <f t="shared" si="167"/>
        <v>124.33770957115064</v>
      </c>
    </row>
    <row r="656" spans="1:6" ht="24" x14ac:dyDescent="0.2">
      <c r="A656" s="63">
        <v>11</v>
      </c>
      <c r="B656" s="64" t="s">
        <v>1261</v>
      </c>
      <c r="C656" s="247" t="s">
        <v>1262</v>
      </c>
      <c r="D656" s="60">
        <f t="shared" ref="D656:E656" si="168">+D653+D654-D655</f>
        <v>32037.559999999998</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14500</v>
      </c>
      <c r="E683" s="192">
        <v>13800</v>
      </c>
      <c r="F683" s="71">
        <f t="shared" si="167"/>
        <v>95.172413793103445</v>
      </c>
    </row>
    <row r="684" spans="1:6" ht="24" x14ac:dyDescent="0.2">
      <c r="A684" s="70">
        <v>63613</v>
      </c>
      <c r="B684" s="182" t="s">
        <v>1318</v>
      </c>
      <c r="C684" s="278" t="s">
        <v>1319</v>
      </c>
      <c r="D684" s="192">
        <v>2500</v>
      </c>
      <c r="E684" s="192">
        <v>4200</v>
      </c>
      <c r="F684" s="71">
        <f t="shared" si="167"/>
        <v>168</v>
      </c>
    </row>
    <row r="685" spans="1:6" ht="24" x14ac:dyDescent="0.2">
      <c r="A685" s="63">
        <v>63622</v>
      </c>
      <c r="B685" s="244" t="s">
        <v>1320</v>
      </c>
      <c r="C685" s="247" t="s">
        <v>1321</v>
      </c>
      <c r="D685" s="194">
        <v>0</v>
      </c>
      <c r="E685" s="194">
        <v>2443.1999999999998</v>
      </c>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29344</v>
      </c>
      <c r="E724" s="192">
        <v>20230</v>
      </c>
      <c r="F724" s="71">
        <f t="shared" si="167"/>
        <v>68.940839694656489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37218.019999999997</v>
      </c>
      <c r="E737" s="194">
        <v>18128.54</v>
      </c>
      <c r="F737" s="45">
        <f t="shared" si="167"/>
        <v>48.709039330947753</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10181.16</v>
      </c>
      <c r="E739" s="192">
        <v>9013.76</v>
      </c>
      <c r="F739" s="71">
        <f t="shared" si="167"/>
        <v>88.533723072812919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1214.0999999999999</v>
      </c>
      <c r="E742" s="192">
        <v>1081.6500000000001</v>
      </c>
      <c r="F742" s="71">
        <f t="shared" si="169"/>
        <v>89.090684457622942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63197.679999999993</v>
      </c>
      <c r="E6" s="180">
        <f t="shared" si="0"/>
        <v>46510.459999999992</v>
      </c>
      <c r="F6" s="181">
        <f t="shared" ref="F6:F298" si="1">IF(D6&gt;0,IF(E6/D6&gt;=100,"&gt;&gt;100",E6/D6*100),"-")</f>
        <v>73.595201596007954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31160.119999999992</v>
      </c>
      <c r="E7" s="79">
        <f t="shared" si="2"/>
        <v>29913.329999999994</v>
      </c>
      <c r="F7" s="71">
        <f t="shared" si="1"/>
        <v>95.998763804503966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1998.8100000000004</v>
      </c>
      <c r="E8" s="79">
        <f>E9+E10-E11</f>
        <v>1544.9700000000003</v>
      </c>
      <c r="F8" s="71">
        <f t="shared" si="1"/>
        <v>77.294490221681897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8916.85</v>
      </c>
      <c r="E10" s="192">
        <v>8916.85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6918.04</v>
      </c>
      <c r="E11" s="192">
        <v>7371.88</v>
      </c>
      <c r="F11" s="71">
        <f t="shared" si="1"/>
        <v>106.56023960543739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29161.30999999999</v>
      </c>
      <c r="E12" s="79">
        <f t="shared" si="3"/>
        <v>28368.359999999993</v>
      </c>
      <c r="F12" s="71">
        <f t="shared" si="1"/>
        <v>97.280814887945709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14958.429999999993</v>
      </c>
      <c r="E19" s="79">
        <f t="shared" si="5"/>
        <v>14165.479999999996</v>
      </c>
      <c r="F19" s="71">
        <f t="shared" si="1"/>
        <v>94.698975761493699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57451.35</v>
      </c>
      <c r="E20" s="192">
        <v>63517.599999999999</v>
      </c>
      <c r="F20" s="71">
        <f t="shared" si="1"/>
        <v>110.55893377614277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1319.26</v>
      </c>
      <c r="E22" s="192">
        <v>1319.26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18567.59</v>
      </c>
      <c r="E25" s="192">
        <v>18567.59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47491.29</v>
      </c>
      <c r="E26" s="192">
        <v>47491.29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109871.06</v>
      </c>
      <c r="E28" s="192">
        <v>116730.26</v>
      </c>
      <c r="F28" s="71">
        <f t="shared" si="1"/>
        <v>106.24295424108952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14202.88</v>
      </c>
      <c r="E35" s="79">
        <f t="shared" si="7"/>
        <v>14202.88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14202.88</v>
      </c>
      <c r="E37" s="192">
        <v>14202.88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6021.65</v>
      </c>
      <c r="E54" s="192">
        <v>6475.31</v>
      </c>
      <c r="F54" s="71">
        <f t="shared" si="1"/>
        <v>107.53381548246746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6021.65</v>
      </c>
      <c r="E55" s="192">
        <v>6475.31</v>
      </c>
      <c r="F55" s="71">
        <f t="shared" si="1"/>
        <v>107.53381548246746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32037.56</v>
      </c>
      <c r="E69" s="79">
        <f>E70+E82+E88+E119+E135+E147+E165+E171</f>
        <v>16597.13</v>
      </c>
      <c r="F69" s="71">
        <f t="shared" si="1"/>
        <v>51.805224867311992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32037.56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31838.95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31838.95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198.61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16597.13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16597.13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63197.679999999993</v>
      </c>
      <c r="E176" s="79">
        <f>E177+E251</f>
        <v>46510.460000000006</v>
      </c>
      <c r="F176" s="71">
        <f t="shared" si="1"/>
        <v>73.595201596007982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16950.060000000001</v>
      </c>
      <c r="E177" s="79">
        <f>E178+E197+E203+E219+E247+E248</f>
        <v>14604.91</v>
      </c>
      <c r="F177" s="71">
        <f t="shared" si="1"/>
        <v>86.164355760392581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16950.060000000001</v>
      </c>
      <c r="E178" s="79">
        <f>SUM(E179:E181)+E185+E186+SUM(E194:E196)</f>
        <v>14604.91</v>
      </c>
      <c r="F178" s="71">
        <f t="shared" si="1"/>
        <v>86.164355760392581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9549.5300000000007</v>
      </c>
      <c r="E179" s="192">
        <v>14404.16</v>
      </c>
      <c r="F179" s="71">
        <f t="shared" si="1"/>
        <v>150.8363238819083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7056.24</v>
      </c>
      <c r="E180" s="192">
        <v>200.75</v>
      </c>
      <c r="F180" s="71">
        <f t="shared" si="1"/>
        <v>2.8449996031881004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83.57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83.57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260.72000000000003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46247.619999999995</v>
      </c>
      <c r="E251" s="79">
        <f>+E252+E255-E264+E274+E291</f>
        <v>31905.550000000003</v>
      </c>
      <c r="F251" s="71">
        <f t="shared" si="1"/>
        <v>68.988523085079862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31160.12</v>
      </c>
      <c r="E252" s="79">
        <f>E253-E254</f>
        <v>29913.33</v>
      </c>
      <c r="F252" s="71">
        <f t="shared" si="1"/>
        <v>95.998763804503966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31160.12</v>
      </c>
      <c r="E253" s="192">
        <v>29913.33</v>
      </c>
      <c r="F253" s="71">
        <f t="shared" si="1"/>
        <v>95.998763804503966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15087.5</v>
      </c>
      <c r="E255" s="79">
        <f>E256-E260</f>
        <v>1992.2200000000003</v>
      </c>
      <c r="F255" s="71">
        <f t="shared" si="1"/>
        <v>13.204440762220383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15087.5</v>
      </c>
      <c r="E256" s="79">
        <f>SUM(E257:E259)</f>
        <v>8058.47</v>
      </c>
      <c r="F256" s="71">
        <f t="shared" si="1"/>
        <v>53.41156586578294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15087.5</v>
      </c>
      <c r="E257" s="192">
        <v>8058.47</v>
      </c>
      <c r="F257" s="71">
        <f t="shared" si="1"/>
        <v>53.41156586578294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6066.25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6066.25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16597.13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16950.060000000001</v>
      </c>
      <c r="E337" s="192">
        <v>14604.91</v>
      </c>
      <c r="F337" s="71">
        <f t="shared" si="43"/>
        <v>86.164355760392581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308840.5</v>
      </c>
      <c r="E107" s="60">
        <f t="shared" si="21"/>
        <v>391808.71</v>
      </c>
      <c r="F107" s="45">
        <f t="shared" si="1"/>
        <v>126.86442030756977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308840.5</v>
      </c>
      <c r="E109" s="194">
        <v>391808.71</v>
      </c>
      <c r="F109" s="45">
        <f t="shared" si="1"/>
        <v>126.86442030756977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308840.5</v>
      </c>
      <c r="E141" s="81">
        <f t="shared" si="28"/>
        <v>391808.71</v>
      </c>
      <c r="F141" s="61">
        <f t="shared" si="1"/>
        <v>126.86442030756977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7313.04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7313.04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7313.04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453.84</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6859.2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3"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16950.060000000001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389687.24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5699.31</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379611.68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161051.66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217655.65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904.37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4376.25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392032.39000000007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5960.03</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381696.11000000004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156197.03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224511.14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987.94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4376.25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14604.909999999916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14604.91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14604.91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30808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cp:lastModifiedBy>
  <cp:lastPrinted>2025-11-26T12:43:51Z</cp:lastPrinted>
  <dcterms:created xsi:type="dcterms:W3CDTF">2022-04-01T05:14:30Z</dcterms:created>
  <dcterms:modified xsi:type="dcterms:W3CDTF">2026-02-24T11:48:12Z</dcterms:modified>
</cp:coreProperties>
</file>